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activeTab="1"/>
  </bookViews>
  <sheets>
    <sheet name="BTPS" sheetId="6" r:id="rId1"/>
    <sheet name="Annexure" sheetId="7" r:id="rId2"/>
    <sheet name="XVI A_VSTPS_V" sheetId="2" state="hidden" r:id="rId3"/>
  </sheets>
  <definedNames>
    <definedName name="_xlnm.Print_Area" localSheetId="1">Annexure!$B$3:$G$49</definedName>
    <definedName name="_xlnm.Print_Area" localSheetId="0">BTPS!$A$1:$U$82</definedName>
    <definedName name="_xlnm.Print_Titles" localSheetId="0">BTPS!$6:$9</definedName>
  </definedNames>
  <calcPr calcId="162913" iterate="1"/>
</workbook>
</file>

<file path=xl/calcChain.xml><?xml version="1.0" encoding="utf-8"?>
<calcChain xmlns="http://schemas.openxmlformats.org/spreadsheetml/2006/main">
  <c r="D70" i="7"/>
  <c r="E70"/>
  <c r="E67"/>
  <c r="E55"/>
  <c r="E63" s="1"/>
  <c r="S83" i="6"/>
  <c r="Q83"/>
  <c r="P83"/>
  <c r="Q82" l="1"/>
  <c r="Q81"/>
  <c r="Q62"/>
  <c r="Q49"/>
  <c r="J47"/>
  <c r="Q34" s="1"/>
  <c r="J32"/>
  <c r="Q23" l="1"/>
  <c r="Q10"/>
  <c r="C38" i="2" l="1"/>
  <c r="C31"/>
  <c r="D38"/>
  <c r="D31"/>
  <c r="D40" s="1"/>
  <c r="D42" s="1"/>
  <c r="C40" l="1"/>
  <c r="C42" s="1"/>
</calcChain>
</file>

<file path=xl/sharedStrings.xml><?xml version="1.0" encoding="utf-8"?>
<sst xmlns="http://schemas.openxmlformats.org/spreadsheetml/2006/main" count="359" uniqueCount="224">
  <si>
    <t>Annexure-V (C)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</si>
  <si>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</si>
  <si>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</si>
  <si>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</si>
  <si>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</si>
  <si>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</si>
  <si>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</si>
  <si>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</si>
  <si>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</si>
  <si>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(Rs. lakh)</t>
  </si>
  <si>
    <t>2009-10</t>
  </si>
  <si>
    <t>2010-11</t>
  </si>
  <si>
    <t>2011-12</t>
  </si>
  <si>
    <t>2012-13</t>
  </si>
  <si>
    <t>2013-14</t>
  </si>
  <si>
    <t xml:space="preserve">Total  Addition during the year </t>
  </si>
  <si>
    <t>Details of expenditure incurred from Compensation Allowance and Special Allowance  during  Tariff Period 2009-14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</si>
  <si>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</si>
  <si>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</si>
  <si>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</si>
  <si>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</si>
  <si>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</si>
  <si>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</si>
  <si>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</si>
  <si>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</si>
  <si>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</si>
  <si>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</si>
  <si>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</si>
  <si>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</si>
  <si>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</si>
  <si>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</si>
  <si>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</si>
  <si>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</si>
  <si>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</si>
  <si>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</si>
  <si>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</si>
  <si>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</si>
  <si>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</si>
  <si>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</si>
  <si>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</si>
  <si>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</si>
  <si>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</si>
  <si>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</si>
  <si>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</si>
  <si>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</si>
  <si>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</si>
  <si>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</si>
  <si>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</si>
  <si>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</si>
  <si>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</si>
  <si>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</si>
  <si>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</si>
  <si>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</si>
  <si>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</si>
  <si>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</si>
  <si>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</si>
  <si>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</si>
  <si>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</si>
  <si>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</si>
  <si>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</si>
  <si>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</si>
  <si>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</si>
  <si>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</si>
  <si>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</si>
  <si>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</si>
  <si>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2014-15</t>
  </si>
  <si>
    <t>2015-16</t>
  </si>
  <si>
    <t>2016-17</t>
  </si>
  <si>
    <t>No</t>
  </si>
  <si>
    <t>Rs-Lac</t>
  </si>
  <si>
    <t xml:space="preserve">Add-cap  allowed by the Commission under the provision of Regulation 9(2) </t>
  </si>
  <si>
    <t>Capitalisation   out of add cap allowed under Regulation 9(2)</t>
  </si>
  <si>
    <t>Total</t>
  </si>
  <si>
    <t>Rs(Lakh)- Gross</t>
  </si>
  <si>
    <t>Net Basis</t>
  </si>
  <si>
    <t xml:space="preserve">Capital Spares </t>
  </si>
  <si>
    <t xml:space="preserve">Total Addition  during  the year as per duly audited Schedule of Fixed Asset  </t>
  </si>
  <si>
    <t>Rs(Lakh)</t>
  </si>
  <si>
    <t>Annexure</t>
  </si>
  <si>
    <t>Description</t>
  </si>
  <si>
    <t>Allowed by CERC</t>
  </si>
  <si>
    <t>Justification/ Reason</t>
  </si>
  <si>
    <t>Sl. No.</t>
  </si>
  <si>
    <t>Liability of col. (2)</t>
  </si>
  <si>
    <t>N/A</t>
  </si>
  <si>
    <t xml:space="preserve">Capitalisation done which has not been claimed/ allowed in the tariff </t>
  </si>
  <si>
    <t>New Scheme</t>
  </si>
  <si>
    <t xml:space="preserve"> 2014-15</t>
  </si>
  <si>
    <t>Actual Capitalization</t>
  </si>
  <si>
    <t>Stage:</t>
  </si>
  <si>
    <t>COD of Units/Station</t>
  </si>
  <si>
    <t>Replacement of existing Station Lighting Fixtures etc.*</t>
  </si>
  <si>
    <t>Replacement of existing LT Power &amp; Control cables.*</t>
  </si>
  <si>
    <t>Replacement of online instrumentation in WTP*</t>
  </si>
  <si>
    <t>PLC based control system of OCHP*</t>
  </si>
  <si>
    <t>Strengthening of chimneys*</t>
  </si>
  <si>
    <t>UPS*</t>
  </si>
  <si>
    <t>Lab instruments*</t>
  </si>
  <si>
    <t>(Ash dyke) - construction of boundary wall for balance portion of ash dyke.*</t>
  </si>
  <si>
    <t>Ash Dyke - 1st raising of Ash Dyke Phase-V*</t>
  </si>
  <si>
    <t>3rd Raising of Ash Dyke Phase-II*</t>
  </si>
  <si>
    <t>ERP Implementation*</t>
  </si>
  <si>
    <t>Decap of MBOA: (-)6.53, Decap Spares: (-)325.72, Decap of Misc Assets: (-) 4.60</t>
  </si>
  <si>
    <t>Decap of MBOA: (-) 16.82, Decap Spares: (-)707.71</t>
  </si>
  <si>
    <t xml:space="preserve">Goods Lift No.2 &amp; 3 (2 nos)* </t>
  </si>
  <si>
    <t>Supply &amp; Installation of ILMS &amp; suspended magnets in CHP*</t>
  </si>
  <si>
    <t>Bridges over Gurgaon canal and Agra canal under deposit works by UPID &amp; Haryana ID*</t>
  </si>
  <si>
    <t>Ash dyke 1st raising of Ash Dyke Phase-V.*</t>
  </si>
  <si>
    <t>Pay Loaders (2 Nos.)*</t>
  </si>
  <si>
    <t>Procurement of Portable Environment  Monitoring Instruments*</t>
  </si>
  <si>
    <t>Instruments*</t>
  </si>
  <si>
    <t>Ambient Air Quality Monitoring System*</t>
  </si>
  <si>
    <t xml:space="preserve">Approach road to Ash Silo Area </t>
  </si>
  <si>
    <t>Coal pick stone boundary wall for Ash Silo areas</t>
  </si>
  <si>
    <t>CISF Room in Ash Silo Area</t>
  </si>
  <si>
    <t>CCTV system - Des/Eng/Supply/Erec/Comm/Test</t>
  </si>
  <si>
    <t>Decap Spares: (-) 855.91</t>
  </si>
  <si>
    <t>(Ash dyke) construction of boundary wall for balance portion of ash dyke.*</t>
  </si>
  <si>
    <t>Shunting Loco  WDS-6 (1No)*</t>
  </si>
  <si>
    <t>Inter connection to all under ground tanks for drinking water supply from Delhi Jal Board Mains.*</t>
  </si>
  <si>
    <t>DRY FLY ASH EXTRACTION SYSTEM*</t>
  </si>
  <si>
    <t>New Coal Handling Plant *</t>
  </si>
  <si>
    <t>DIFFERNTIAL PRESSURE TRANSMITTER (Lab Instruments)*</t>
  </si>
  <si>
    <t>Laser Based Shaft alingnment Instrument (Lab Instruments)*</t>
  </si>
  <si>
    <t>L/A 198 KV SURGE COUNTER &amp; CURRENT METER (Lab Instruments)*</t>
  </si>
  <si>
    <t>Dual Channel vibration analyzer cum data collector with software.*</t>
  </si>
  <si>
    <t>Decap of MBOA: (-)1.22 , Decap Spares: (-) 118.06, IUT:3.02, ERV: (-), Assset Decap: (-) 3.72</t>
  </si>
  <si>
    <t>Portable Effluent Analyser*</t>
  </si>
  <si>
    <t>Dissolved  Gas Analyser (TRANSFORMER OIL)*</t>
  </si>
  <si>
    <t>Design, supply, Installation,  testing &amp; Commisioning of Passenger Lift No. 2*</t>
  </si>
  <si>
    <t>Strengthening of Wagon Tippler -3 at BTPS*</t>
  </si>
  <si>
    <t>Plant Boundary wall*</t>
  </si>
  <si>
    <t>Laying of Water pipeline*</t>
  </si>
  <si>
    <t>2nd Raising of Ash Dyke Phase - I*</t>
  </si>
  <si>
    <t>Design , Erect &amp;Comm  of Ventilation system in CHP*</t>
  </si>
  <si>
    <t>Dry Fly Ash Extraction System*</t>
  </si>
  <si>
    <t>Coal pick stone boundary wall for Balance portion of Ash dyke*</t>
  </si>
  <si>
    <t>Coal pick stone boundary wall for silo areas*</t>
  </si>
  <si>
    <t>Liablity Reversal: , Decap of MBOA: 54.97, Decap Spares: (-) 438.65, IUT: 17.31 , ERV: (-)</t>
  </si>
  <si>
    <t>Wheel loader as per specification (Pay Loaders.)*</t>
  </si>
  <si>
    <t>BOUNDARY WALL:Boundary wall in Factory Plant*</t>
  </si>
  <si>
    <t>LABOUR REST ROOM (2*2 ROOMS)*</t>
  </si>
  <si>
    <t>Rain Water Harvesting System(Plant:Admin Building)*</t>
  </si>
  <si>
    <t>Renovation of quarters of T/s*</t>
  </si>
  <si>
    <t>OFF SITE BUILDING:RCC Tank*</t>
  </si>
  <si>
    <t>BOUNDARY WALL:Boundary wall in Town ship*</t>
  </si>
  <si>
    <t>DRY ASH &amp; FLY ASH EXTRACTION SYSTEM*</t>
  </si>
  <si>
    <t>OFF SITE BUILDING:Cooling Tower - III*</t>
  </si>
  <si>
    <t>OFF SITE BUILDING:Cooling Tower -IV*</t>
  </si>
  <si>
    <t>CCTV system - Des/Eng/Supply/Erec/Comm/Test*</t>
  </si>
  <si>
    <t>Ozone Analyser*</t>
  </si>
  <si>
    <t>Augmentation of ESP</t>
  </si>
  <si>
    <t xml:space="preserve">Strenthening of Conveyor Structure in CHP Area. </t>
  </si>
  <si>
    <t>Closed Cycle Cooling Water System</t>
  </si>
  <si>
    <t xml:space="preserve">Procurement of Fire Tender (2 No.)
</t>
  </si>
  <si>
    <t>2nd raising of Ash Dyke Phase V alongwith with associated pipes and pump</t>
  </si>
  <si>
    <t>Renovation of quarters of BTPS T/ship</t>
  </si>
  <si>
    <t xml:space="preserve">Renovation &amp; Extension of BTPS Dispensary. </t>
  </si>
  <si>
    <t xml:space="preserve">Renovation of services Complex housing Bank, Post office etc. </t>
  </si>
  <si>
    <t>Installation  of Flow Measuring Device (Water Meter)</t>
  </si>
  <si>
    <t>Procurement of dozer (5 No)</t>
  </si>
  <si>
    <t>SODIUM ANALYSER 0 - 10000 PPB</t>
  </si>
  <si>
    <t>TURBIDITY SENSOR &amp; TXR &amp; IND</t>
  </si>
  <si>
    <t>MBOA</t>
  </si>
  <si>
    <t>Decap of MBOA: (-) 60.80, Decap Spares: (-) 1116.56,  IUT: (-)1.31 , Decap of ESP:  (-) 5.04</t>
  </si>
  <si>
    <t>Continuous Emmission Monitoring System</t>
  </si>
  <si>
    <t>Procurement of one (01) No. Locomotive 1350 HP</t>
  </si>
  <si>
    <t>Procurement of five  (05) Nos. of BEML  BD -1 Dozers</t>
  </si>
  <si>
    <t>Installation of CCTV System (12 nos)</t>
  </si>
  <si>
    <t>Capitalized in 2014-15</t>
  </si>
  <si>
    <t>Renovation of lighting system</t>
  </si>
  <si>
    <t>Reverse Osmosis and Sewage Treatment Plant</t>
  </si>
  <si>
    <t>IInd raising of Ash Dyke Phase V</t>
  </si>
  <si>
    <t>Balance work of scheme capitalized in 2014-15</t>
  </si>
  <si>
    <t>Modification in HPH &amp; LPH Drip System in Unit IV &amp; V</t>
  </si>
  <si>
    <t>Energy Efficient Cartridge of BFP</t>
  </si>
  <si>
    <t>Effluent Quality Management System</t>
  </si>
  <si>
    <t>Excavator- 20 Ton Class</t>
  </si>
  <si>
    <t>ABT Energy Metering System with Software</t>
  </si>
  <si>
    <t>Portable Alloy Analyzer</t>
  </si>
  <si>
    <t>Conductivity Analyzer</t>
  </si>
  <si>
    <t>Asset Decap: (-)6.09, Decap of MBOA: (-)23.71, Decap Spares: (-) 1718.63,  IUT: (-) 9.49</t>
  </si>
  <si>
    <t>Workshop Building</t>
  </si>
  <si>
    <t>Details of expenditure incurred from Compensation Allowance and Special Allowance  during  Tariff Period 2014-17</t>
  </si>
  <si>
    <t xml:space="preserve">Add-cap  allowed by the Commission under the provision of Regulation 14(3) </t>
  </si>
  <si>
    <t>Capitalisation   out of add cap allowed under Regulation 14(3)</t>
  </si>
  <si>
    <t>Liability of (2)</t>
  </si>
  <si>
    <t>6=1+2</t>
  </si>
  <si>
    <t>Name of Generating  Station : Badarpur Thermal Power Station</t>
  </si>
  <si>
    <t>Difference of Allowed vs Expenditure</t>
  </si>
  <si>
    <t>12=6+7+8+9+11</t>
  </si>
  <si>
    <t>10=(2+3+4+5)-(6+7+8+9)</t>
  </si>
  <si>
    <t>Modification in HPH &amp; LPH Drip System in Unit IV &amp; V( 2x210 MW)</t>
  </si>
  <si>
    <t>R&amp;M of 220 KV Switchyard</t>
  </si>
  <si>
    <t>Rain water harvesting</t>
  </si>
  <si>
    <t>Labour rest rooms</t>
  </si>
  <si>
    <t>Boundary wall in Township</t>
  </si>
  <si>
    <t>Annexure-BTPS</t>
  </si>
  <si>
    <t>Details as per Annexure-BTPS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</si>
  <si>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</si>
  <si>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</si>
  <si>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</si>
  <si>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</si>
  <si>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</si>
  <si>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</si>
  <si>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Total Capitalization under SA &amp; CA</t>
  </si>
  <si>
    <t xml:space="preserve">Deacp of Assets: (-)1.82, Decap of MBOA: (-)25.70, Decap of Spares: (-) 475.72, IUT: 7.13, </t>
  </si>
  <si>
    <t>Closed cycle cooling water system including RO/ STP, hot water duct &amp; CT cell refurbishment</t>
  </si>
  <si>
    <t>Renovation of stores: construction of additional store building</t>
  </si>
  <si>
    <t>Drainage and sewage system upgradation of township of BTPS including rain water harvesting</t>
  </si>
  <si>
    <t>Continious Emission Monitoring System (Online monitoring instruments in chimney)</t>
  </si>
  <si>
    <t>Renovation of service complex housing, bank, post office etc.</t>
  </si>
  <si>
    <t>Allowed in 2014-15 &amp; 2015-16</t>
  </si>
  <si>
    <t>Hydraulic operated arial tower wagon platform</t>
  </si>
  <si>
    <t>Passenger lift in TG Hall</t>
  </si>
  <si>
    <t>Allowed 28.80 Lakhs in 2017-18 &amp; 2018-19</t>
  </si>
  <si>
    <t>Strengthening of various structures in turbine &amp; boiler Area</t>
  </si>
  <si>
    <t>Allowed 80 Lakhs in 18-19</t>
  </si>
  <si>
    <t>Air conditioning system based on screw chiller</t>
  </si>
  <si>
    <t>Allowed 171.90 Lakhs in 2017-18 &amp; 18-19</t>
  </si>
  <si>
    <t>Inflatable Jack 40T to 50 T</t>
  </si>
  <si>
    <t>Battery operated Truck</t>
  </si>
  <si>
    <t>Neutral Grounding Transformers St-II</t>
  </si>
  <si>
    <t>Procurement of UAT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</si>
</sst>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Century Gothic"/>
      <family val="2"/>
    </font>
    <font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</cellStyleXfs>
  <cellXfs count="189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6" xfId="1" applyFont="1" applyBorder="1" applyAlignment="1">
      <alignment wrapText="1"/>
    </xf>
    <xf numFmtId="0" fontId="7" fillId="0" borderId="6" xfId="1" applyFont="1" applyBorder="1" applyAlignment="1">
      <alignment wrapText="1"/>
    </xf>
    <xf numFmtId="43" fontId="7" fillId="0" borderId="6" xfId="2" applyFont="1" applyBorder="1" applyAlignment="1">
      <alignment wrapText="1"/>
    </xf>
    <xf numFmtId="0" fontId="6" fillId="0" borderId="7" xfId="1" applyFont="1" applyBorder="1" applyAlignment="1">
      <alignment horizontal="right" wrapText="1"/>
    </xf>
    <xf numFmtId="0" fontId="1" fillId="0" borderId="7" xfId="1" applyBorder="1" applyAlignment="1">
      <alignment horizontal="left"/>
    </xf>
    <xf numFmtId="43" fontId="7" fillId="0" borderId="7" xfId="2" applyFont="1" applyBorder="1" applyAlignment="1">
      <alignment wrapText="1"/>
    </xf>
    <xf numFmtId="0" fontId="5" fillId="0" borderId="8" xfId="1" applyFont="1" applyBorder="1" applyAlignment="1">
      <alignment horizontal="center" wrapText="1"/>
    </xf>
    <xf numFmtId="0" fontId="5" fillId="0" borderId="9" xfId="1" applyFont="1" applyBorder="1" applyAlignment="1">
      <alignment wrapText="1"/>
    </xf>
    <xf numFmtId="0" fontId="6" fillId="0" borderId="10" xfId="1" applyFont="1" applyBorder="1" applyAlignment="1">
      <alignment wrapText="1"/>
    </xf>
    <xf numFmtId="43" fontId="7" fillId="0" borderId="10" xfId="2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43" fontId="8" fillId="0" borderId="9" xfId="2" applyFont="1" applyBorder="1" applyAlignment="1">
      <alignment wrapText="1"/>
    </xf>
    <xf numFmtId="0" fontId="7" fillId="0" borderId="7" xfId="1" applyFont="1" applyBorder="1" applyAlignment="1">
      <alignment wrapText="1"/>
    </xf>
    <xf numFmtId="0" fontId="6" fillId="0" borderId="7" xfId="1" applyFont="1" applyBorder="1" applyAlignment="1">
      <alignment wrapText="1"/>
    </xf>
    <xf numFmtId="43" fontId="7" fillId="0" borderId="9" xfId="2" applyFont="1" applyBorder="1" applyAlignment="1">
      <alignment wrapText="1"/>
    </xf>
    <xf numFmtId="0" fontId="7" fillId="0" borderId="10" xfId="1" applyFont="1" applyBorder="1" applyAlignment="1">
      <alignment wrapText="1"/>
    </xf>
    <xf numFmtId="0" fontId="8" fillId="0" borderId="8" xfId="1" applyFont="1" applyBorder="1" applyAlignment="1">
      <alignment horizontal="center" wrapText="1"/>
    </xf>
    <xf numFmtId="0" fontId="8" fillId="0" borderId="9" xfId="1" applyFont="1" applyBorder="1" applyAlignment="1">
      <alignment horizontal="left" wrapText="1"/>
    </xf>
    <xf numFmtId="43" fontId="8" fillId="0" borderId="9" xfId="2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left" wrapText="1"/>
    </xf>
    <xf numFmtId="43" fontId="7" fillId="0" borderId="11" xfId="2" applyFont="1" applyBorder="1" applyAlignment="1">
      <alignment wrapText="1"/>
    </xf>
    <xf numFmtId="0" fontId="1" fillId="0" borderId="12" xfId="1" applyBorder="1"/>
    <xf numFmtId="0" fontId="8" fillId="0" borderId="13" xfId="1" applyFont="1" applyFill="1" applyBorder="1" applyAlignment="1">
      <alignment horizontal="left" wrapText="1"/>
    </xf>
    <xf numFmtId="43" fontId="7" fillId="0" borderId="13" xfId="2" applyFont="1" applyFill="1" applyBorder="1" applyAlignment="1">
      <alignment horizontal="right" wrapText="1"/>
    </xf>
    <xf numFmtId="0" fontId="1" fillId="0" borderId="14" xfId="1" applyBorder="1"/>
    <xf numFmtId="0" fontId="8" fillId="0" borderId="15" xfId="1" applyFont="1" applyFill="1" applyBorder="1" applyAlignment="1">
      <alignment horizontal="left" wrapText="1"/>
    </xf>
    <xf numFmtId="43" fontId="1" fillId="0" borderId="15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/>
    <xf numFmtId="2" fontId="11" fillId="0" borderId="0" xfId="0" applyNumberFormat="1" applyFont="1" applyFill="1" applyAlignment="1">
      <alignment vertical="center"/>
    </xf>
    <xf numFmtId="0" fontId="13" fillId="0" borderId="6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ill="1"/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2" fontId="11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justify" vertical="center"/>
    </xf>
    <xf numFmtId="0" fontId="11" fillId="0" borderId="6" xfId="0" applyFont="1" applyFill="1" applyBorder="1" applyAlignment="1">
      <alignment horizontal="center" vertical="center"/>
    </xf>
    <xf numFmtId="0" fontId="14" fillId="0" borderId="6" xfId="7" applyFont="1" applyFill="1" applyBorder="1" applyAlignment="1">
      <alignment horizontal="justify" vertical="center" wrapText="1"/>
    </xf>
    <xf numFmtId="2" fontId="13" fillId="0" borderId="6" xfId="0" applyNumberFormat="1" applyFont="1" applyFill="1" applyBorder="1" applyAlignment="1">
      <alignment horizontal="justify" vertical="center" wrapText="1"/>
    </xf>
    <xf numFmtId="0" fontId="11" fillId="0" borderId="6" xfId="0" applyFont="1" applyFill="1" applyBorder="1"/>
    <xf numFmtId="0" fontId="14" fillId="0" borderId="6" xfId="7" applyFont="1" applyFill="1" applyBorder="1" applyAlignment="1">
      <alignment vertical="top" wrapText="1"/>
    </xf>
    <xf numFmtId="0" fontId="14" fillId="0" borderId="6" xfId="7" applyFont="1" applyFill="1" applyBorder="1" applyAlignment="1">
      <alignment vertical="center" wrapText="1"/>
    </xf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/>
    <xf numFmtId="2" fontId="11" fillId="0" borderId="0" xfId="0" applyNumberFormat="1" applyFont="1" applyFill="1" applyAlignment="1">
      <alignment horizontal="left"/>
    </xf>
    <xf numFmtId="2" fontId="11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/>
    </xf>
    <xf numFmtId="2" fontId="11" fillId="0" borderId="6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6" fillId="0" borderId="1" xfId="0" applyNumberFormat="1" applyFont="1" applyFill="1" applyBorder="1" applyAlignment="1">
      <alignment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top" wrapText="1"/>
    </xf>
    <xf numFmtId="2" fontId="16" fillId="0" borderId="1" xfId="0" applyNumberFormat="1" applyFont="1" applyFill="1" applyBorder="1" applyAlignment="1">
      <alignment horizontal="left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1" xfId="0" quotePrefix="1" applyNumberFormat="1" applyFont="1" applyFill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vertical="center" wrapText="1"/>
    </xf>
    <xf numFmtId="2" fontId="12" fillId="0" borderId="6" xfId="4" applyNumberFormat="1" applyFont="1" applyFill="1" applyBorder="1" applyAlignment="1">
      <alignment horizontal="left" vertical="top" wrapText="1"/>
    </xf>
    <xf numFmtId="2" fontId="17" fillId="0" borderId="6" xfId="0" applyNumberFormat="1" applyFont="1" applyFill="1" applyBorder="1" applyAlignment="1">
      <alignment vertical="center" wrapText="1"/>
    </xf>
    <xf numFmtId="2" fontId="12" fillId="0" borderId="6" xfId="3" applyNumberFormat="1" applyFont="1" applyFill="1" applyBorder="1" applyAlignment="1">
      <alignment horizontal="left" vertical="top" wrapText="1"/>
    </xf>
    <xf numFmtId="2" fontId="16" fillId="0" borderId="6" xfId="0" applyNumberFormat="1" applyFont="1" applyFill="1" applyBorder="1" applyAlignment="1">
      <alignment vertical="center" wrapText="1"/>
    </xf>
    <xf numFmtId="2" fontId="16" fillId="0" borderId="14" xfId="0" applyNumberFormat="1" applyFont="1" applyFill="1" applyBorder="1" applyAlignment="1">
      <alignment vertical="center" wrapText="1"/>
    </xf>
    <xf numFmtId="2" fontId="16" fillId="0" borderId="15" xfId="0" applyNumberFormat="1" applyFont="1" applyFill="1" applyBorder="1" applyAlignment="1">
      <alignment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vertical="center"/>
    </xf>
    <xf numFmtId="2" fontId="16" fillId="0" borderId="13" xfId="0" applyNumberFormat="1" applyFont="1" applyFill="1" applyBorder="1" applyAlignment="1">
      <alignment vertical="center" wrapText="1"/>
    </xf>
    <xf numFmtId="2" fontId="16" fillId="0" borderId="7" xfId="0" applyNumberFormat="1" applyFont="1" applyFill="1" applyBorder="1" applyAlignment="1">
      <alignment vertical="center" wrapText="1"/>
    </xf>
    <xf numFmtId="2" fontId="17" fillId="0" borderId="32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 vertical="center"/>
    </xf>
    <xf numFmtId="2" fontId="17" fillId="0" borderId="15" xfId="0" applyNumberFormat="1" applyFont="1" applyFill="1" applyBorder="1" applyAlignment="1">
      <alignment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2" fillId="0" borderId="13" xfId="5" applyNumberFormat="1" applyFont="1" applyFill="1" applyBorder="1" applyAlignment="1">
      <alignment vertical="center" wrapText="1"/>
    </xf>
    <xf numFmtId="2" fontId="12" fillId="0" borderId="6" xfId="5" applyNumberFormat="1" applyFont="1" applyFill="1" applyBorder="1" applyAlignment="1">
      <alignment vertical="center" wrapText="1"/>
    </xf>
    <xf numFmtId="2" fontId="12" fillId="0" borderId="6" xfId="5" applyNumberFormat="1" applyFont="1" applyFill="1" applyBorder="1" applyAlignment="1">
      <alignment horizontal="left" vertical="center" wrapText="1"/>
    </xf>
    <xf numFmtId="2" fontId="17" fillId="0" borderId="30" xfId="0" applyNumberFormat="1" applyFont="1" applyFill="1" applyBorder="1" applyAlignment="1">
      <alignment horizontal="center" vertical="center" wrapText="1"/>
    </xf>
    <xf numFmtId="2" fontId="16" fillId="0" borderId="30" xfId="0" applyNumberFormat="1" applyFont="1" applyFill="1" applyBorder="1" applyAlignment="1">
      <alignment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left" vertical="center" wrapText="1"/>
    </xf>
    <xf numFmtId="2" fontId="17" fillId="0" borderId="33" xfId="0" applyNumberFormat="1" applyFont="1" applyFill="1" applyBorder="1" applyAlignment="1">
      <alignment vertical="center" wrapText="1"/>
    </xf>
    <xf numFmtId="2" fontId="17" fillId="0" borderId="0" xfId="0" applyNumberFormat="1" applyFont="1" applyFill="1" applyAlignment="1">
      <alignment horizontal="center" vertical="center"/>
    </xf>
    <xf numFmtId="2" fontId="16" fillId="0" borderId="0" xfId="0" applyNumberFormat="1" applyFont="1" applyFill="1"/>
    <xf numFmtId="2" fontId="17" fillId="0" borderId="0" xfId="0" applyNumberFormat="1" applyFont="1" applyFill="1" applyAlignment="1"/>
    <xf numFmtId="2" fontId="17" fillId="0" borderId="0" xfId="0" applyNumberFormat="1" applyFont="1" applyFill="1" applyAlignment="1">
      <alignment horizontal="left"/>
    </xf>
    <xf numFmtId="2" fontId="17" fillId="0" borderId="22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2" fontId="17" fillId="0" borderId="30" xfId="0" applyNumberFormat="1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2" fontId="17" fillId="0" borderId="30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27" xfId="0" applyNumberFormat="1" applyFont="1" applyFill="1" applyBorder="1" applyAlignment="1">
      <alignment horizontal="left" vertical="center" wrapText="1"/>
    </xf>
    <xf numFmtId="2" fontId="17" fillId="0" borderId="25" xfId="0" applyNumberFormat="1" applyFont="1" applyFill="1" applyBorder="1" applyAlignment="1">
      <alignment horizontal="left" vertical="center" wrapText="1"/>
    </xf>
    <xf numFmtId="2" fontId="17" fillId="0" borderId="31" xfId="0" applyNumberFormat="1" applyFont="1" applyFill="1" applyBorder="1" applyAlignment="1">
      <alignment horizontal="left" vertical="center" wrapText="1"/>
    </xf>
    <xf numFmtId="2" fontId="16" fillId="0" borderId="26" xfId="0" applyNumberFormat="1" applyFont="1" applyFill="1" applyBorder="1" applyAlignment="1">
      <alignment horizontal="center" vertical="center" wrapText="1"/>
    </xf>
    <xf numFmtId="2" fontId="16" fillId="0" borderId="24" xfId="0" applyNumberFormat="1" applyFont="1" applyFill="1" applyBorder="1" applyAlignment="1">
      <alignment horizontal="center" vertical="center" wrapText="1"/>
    </xf>
    <xf numFmtId="2" fontId="16" fillId="0" borderId="28" xfId="0" applyNumberFormat="1" applyFont="1" applyFill="1" applyBorder="1" applyAlignment="1">
      <alignment horizontal="center" vertical="center" wrapText="1"/>
    </xf>
    <xf numFmtId="2" fontId="16" fillId="0" borderId="35" xfId="0" applyNumberFormat="1" applyFont="1" applyFill="1" applyBorder="1" applyAlignment="1">
      <alignment horizontal="center" vertical="top" wrapText="1"/>
    </xf>
    <xf numFmtId="2" fontId="16" fillId="0" borderId="37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Fill="1" applyAlignment="1">
      <alignment horizontal="right"/>
    </xf>
    <xf numFmtId="2" fontId="16" fillId="0" borderId="0" xfId="0" applyNumberFormat="1" applyFont="1" applyFill="1" applyAlignment="1">
      <alignment horizontal="left"/>
    </xf>
    <xf numFmtId="2" fontId="16" fillId="0" borderId="32" xfId="0" applyNumberFormat="1" applyFont="1" applyFill="1" applyBorder="1" applyAlignment="1">
      <alignment horizontal="left"/>
    </xf>
    <xf numFmtId="2" fontId="16" fillId="0" borderId="36" xfId="0" applyNumberFormat="1" applyFont="1" applyFill="1" applyBorder="1" applyAlignment="1">
      <alignment horizontal="center" vertical="top" wrapText="1"/>
    </xf>
    <xf numFmtId="2" fontId="16" fillId="0" borderId="41" xfId="0" applyNumberFormat="1" applyFont="1" applyFill="1" applyBorder="1" applyAlignment="1">
      <alignment horizontal="center" vertical="top" wrapText="1"/>
    </xf>
    <xf numFmtId="2" fontId="16" fillId="0" borderId="34" xfId="0" applyNumberFormat="1" applyFont="1" applyFill="1" applyBorder="1" applyAlignment="1">
      <alignment horizontal="center" vertical="top" wrapText="1"/>
    </xf>
    <xf numFmtId="2" fontId="16" fillId="0" borderId="4" xfId="0" applyNumberFormat="1" applyFont="1" applyFill="1" applyBorder="1" applyAlignment="1">
      <alignment horizontal="center" vertical="top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2" fontId="16" fillId="0" borderId="35" xfId="0" applyNumberFormat="1" applyFont="1" applyFill="1" applyBorder="1" applyAlignment="1">
      <alignment vertical="top" wrapText="1"/>
    </xf>
    <xf numFmtId="2" fontId="16" fillId="0" borderId="37" xfId="0" applyNumberFormat="1" applyFont="1" applyFill="1" applyBorder="1" applyAlignment="1">
      <alignment vertical="top" wrapText="1"/>
    </xf>
    <xf numFmtId="2" fontId="16" fillId="0" borderId="35" xfId="0" applyNumberFormat="1" applyFont="1" applyFill="1" applyBorder="1" applyAlignment="1">
      <alignment horizontal="left" vertical="top" wrapText="1"/>
    </xf>
    <xf numFmtId="2" fontId="16" fillId="0" borderId="37" xfId="0" applyNumberFormat="1" applyFont="1" applyFill="1" applyBorder="1" applyAlignment="1">
      <alignment horizontal="left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1" fontId="16" fillId="0" borderId="5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37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2" fontId="16" fillId="0" borderId="22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2" fontId="17" fillId="0" borderId="23" xfId="0" applyNumberFormat="1" applyFont="1" applyFill="1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2" fontId="17" fillId="0" borderId="29" xfId="0" applyNumberFormat="1" applyFont="1" applyFill="1" applyBorder="1" applyAlignment="1">
      <alignment horizontal="center" vertical="center" wrapText="1"/>
    </xf>
    <xf numFmtId="2" fontId="19" fillId="0" borderId="23" xfId="0" applyNumberFormat="1" applyFont="1" applyFill="1" applyBorder="1" applyAlignment="1">
      <alignment horizontal="center" vertical="center" wrapText="1"/>
    </xf>
    <xf numFmtId="2" fontId="19" fillId="0" borderId="47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2" fontId="19" fillId="0" borderId="48" xfId="0" applyNumberFormat="1" applyFont="1" applyFill="1" applyBorder="1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2" fontId="19" fillId="0" borderId="49" xfId="0" applyNumberFormat="1" applyFont="1" applyFill="1" applyBorder="1" applyAlignment="1">
      <alignment horizontal="center" vertical="center" wrapText="1"/>
    </xf>
    <xf numFmtId="2" fontId="19" fillId="0" borderId="42" xfId="0" applyNumberFormat="1" applyFont="1" applyFill="1" applyBorder="1" applyAlignment="1">
      <alignment horizontal="center" vertical="center" wrapText="1"/>
    </xf>
    <xf numFmtId="2" fontId="19" fillId="0" borderId="43" xfId="0" applyNumberFormat="1" applyFont="1" applyFill="1" applyBorder="1" applyAlignment="1">
      <alignment horizontal="center" vertical="center" wrapText="1"/>
    </xf>
    <xf numFmtId="2" fontId="17" fillId="0" borderId="38" xfId="0" applyNumberFormat="1" applyFont="1" applyFill="1" applyBorder="1" applyAlignment="1">
      <alignment horizontal="center"/>
    </xf>
    <xf numFmtId="2" fontId="17" fillId="0" borderId="39" xfId="0" applyNumberFormat="1" applyFont="1" applyFill="1" applyBorder="1" applyAlignment="1">
      <alignment horizontal="center"/>
    </xf>
    <xf numFmtId="2" fontId="17" fillId="0" borderId="40" xfId="0" applyNumberFormat="1" applyFont="1" applyFill="1" applyBorder="1" applyAlignment="1">
      <alignment horizontal="center"/>
    </xf>
    <xf numFmtId="2" fontId="16" fillId="0" borderId="44" xfId="0" applyNumberFormat="1" applyFont="1" applyFill="1" applyBorder="1" applyAlignment="1">
      <alignment horizontal="left"/>
    </xf>
    <xf numFmtId="2" fontId="16" fillId="0" borderId="45" xfId="0" applyNumberFormat="1" applyFont="1" applyFill="1" applyBorder="1" applyAlignment="1">
      <alignment horizontal="left"/>
    </xf>
    <xf numFmtId="2" fontId="16" fillId="0" borderId="46" xfId="0" applyNumberFormat="1" applyFont="1" applyFill="1" applyBorder="1" applyAlignment="1">
      <alignment horizontal="left"/>
    </xf>
    <xf numFmtId="2" fontId="18" fillId="0" borderId="26" xfId="0" applyNumberFormat="1" applyFont="1" applyFill="1" applyBorder="1" applyAlignment="1">
      <alignment horizontal="left" vertical="center" wrapText="1"/>
    </xf>
    <xf numFmtId="2" fontId="18" fillId="0" borderId="24" xfId="0" applyNumberFormat="1" applyFont="1" applyFill="1" applyBorder="1" applyAlignment="1">
      <alignment horizontal="left" vertical="center" wrapText="1"/>
    </xf>
    <xf numFmtId="2" fontId="18" fillId="0" borderId="28" xfId="0" applyNumberFormat="1" applyFont="1" applyFill="1" applyBorder="1" applyAlignment="1">
      <alignment horizontal="left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30" xfId="0" applyNumberFormat="1" applyFont="1" applyFill="1" applyBorder="1" applyAlignment="1">
      <alignment horizontal="center" vertical="center" wrapText="1"/>
    </xf>
    <xf numFmtId="2" fontId="19" fillId="0" borderId="27" xfId="0" applyNumberFormat="1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 wrapText="1"/>
    </xf>
    <xf numFmtId="2" fontId="10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1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8">
    <cellStyle name="Comma 8 3" xfId="2"/>
    <cellStyle name="Comma_Add Cap data_Site_10.7.12_SKA_R0 2" xfId="4"/>
    <cellStyle name="Normal" xfId="0" builtinId="0"/>
    <cellStyle name="Normal 100" xfId="1"/>
    <cellStyle name="Normal 13" xfId="3"/>
    <cellStyle name="Normal 2 7 2" xfId="6"/>
    <cellStyle name="Normal 3" xfId="5"/>
    <cellStyle name="Normal_Forms Annexure-I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zoomScale="80" zoomScaleNormal="80" workbookViewId="0">
      <pane xSplit="1" topLeftCell="B1" activePane="topRight" state="frozen"/>
      <selection pane="topRight" activeCell="K10" sqref="K10:K20"/>
    </sheetView>
  </sheetViews>
  <sheetFormatPr defaultColWidth="8.85546875" defaultRowHeight="12.75"/>
  <cols>
    <col min="1" max="1" width="8.85546875" style="103"/>
    <col min="2" max="2" width="10.5703125" style="65" customWidth="1"/>
    <col min="3" max="3" width="13.28515625" style="65" customWidth="1"/>
    <col min="4" max="4" width="11.5703125" style="66" customWidth="1"/>
    <col min="5" max="8" width="11.28515625" style="66" customWidth="1"/>
    <col min="9" max="9" width="35.7109375" style="65" customWidth="1"/>
    <col min="10" max="10" width="11.42578125" style="65" bestFit="1" customWidth="1"/>
    <col min="11" max="11" width="13.28515625" style="65" customWidth="1"/>
    <col min="12" max="12" width="10.42578125" style="66" customWidth="1"/>
    <col min="13" max="13" width="10.85546875" style="65" customWidth="1"/>
    <col min="14" max="15" width="8.85546875" style="65"/>
    <col min="16" max="16" width="13.7109375" style="65" customWidth="1"/>
    <col min="17" max="17" width="15" style="65" customWidth="1"/>
    <col min="18" max="18" width="10.28515625" style="65" customWidth="1"/>
    <col min="19" max="19" width="9.7109375" style="65" customWidth="1"/>
    <col min="20" max="20" width="12.85546875" style="104" customWidth="1"/>
    <col min="21" max="21" width="23.28515625" style="105" customWidth="1"/>
    <col min="22" max="16384" width="8.85546875" style="65"/>
  </cols>
  <sheetData>
    <row r="1" spans="1:2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>
      <c r="A2" s="123" t="s">
        <v>188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>
      <c r="A3" s="123" t="s">
        <v>89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>
      <c r="A4" s="123" t="s">
        <v>90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13.5" thickBot="1">
      <c r="A5" s="124" t="s">
        <v>16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s="66" customFormat="1" ht="39.6" customHeight="1" thickBot="1">
      <c r="A6" s="120" t="s">
        <v>1</v>
      </c>
      <c r="B6" s="125" t="s">
        <v>70</v>
      </c>
      <c r="C6" s="126"/>
      <c r="D6" s="120" t="s">
        <v>2</v>
      </c>
      <c r="E6" s="120" t="s">
        <v>3</v>
      </c>
      <c r="F6" s="141" t="s">
        <v>199</v>
      </c>
      <c r="G6" s="143" t="s">
        <v>200</v>
      </c>
      <c r="H6" s="143" t="s">
        <v>201</v>
      </c>
      <c r="I6" s="132" t="s">
        <v>4</v>
      </c>
      <c r="J6" s="138"/>
      <c r="K6" s="138"/>
      <c r="L6" s="138"/>
      <c r="M6" s="138"/>
      <c r="N6" s="133"/>
      <c r="O6" s="120" t="s">
        <v>205</v>
      </c>
      <c r="P6" s="120" t="s">
        <v>85</v>
      </c>
      <c r="Q6" s="120" t="s">
        <v>189</v>
      </c>
      <c r="R6" s="120" t="s">
        <v>75</v>
      </c>
      <c r="S6" s="120" t="s">
        <v>15</v>
      </c>
      <c r="T6" s="134" t="s">
        <v>76</v>
      </c>
      <c r="U6" s="136" t="s">
        <v>5</v>
      </c>
    </row>
    <row r="7" spans="1:21" s="66" customFormat="1" ht="57.6" customHeight="1" thickBot="1">
      <c r="A7" s="121"/>
      <c r="B7" s="127"/>
      <c r="C7" s="128"/>
      <c r="D7" s="121"/>
      <c r="E7" s="121"/>
      <c r="F7" s="142"/>
      <c r="G7" s="143"/>
      <c r="H7" s="143"/>
      <c r="I7" s="132" t="s">
        <v>71</v>
      </c>
      <c r="J7" s="133"/>
      <c r="K7" s="132" t="s">
        <v>6</v>
      </c>
      <c r="L7" s="133"/>
      <c r="M7" s="132" t="s">
        <v>7</v>
      </c>
      <c r="N7" s="133"/>
      <c r="O7" s="121"/>
      <c r="P7" s="121"/>
      <c r="Q7" s="121"/>
      <c r="R7" s="121"/>
      <c r="S7" s="121"/>
      <c r="T7" s="135"/>
      <c r="U7" s="137"/>
    </row>
    <row r="8" spans="1:21" ht="35.450000000000003" customHeight="1" thickBot="1">
      <c r="A8" s="67"/>
      <c r="B8" s="68" t="s">
        <v>74</v>
      </c>
      <c r="C8" s="68" t="s">
        <v>83</v>
      </c>
      <c r="D8" s="69"/>
      <c r="E8" s="69"/>
      <c r="F8" s="70" t="s">
        <v>202</v>
      </c>
      <c r="G8" s="70"/>
      <c r="H8" s="70"/>
      <c r="I8" s="68" t="s">
        <v>8</v>
      </c>
      <c r="J8" s="68" t="s">
        <v>77</v>
      </c>
      <c r="K8" s="68" t="s">
        <v>8</v>
      </c>
      <c r="L8" s="68" t="s">
        <v>73</v>
      </c>
      <c r="M8" s="68" t="s">
        <v>8</v>
      </c>
      <c r="N8" s="67" t="s">
        <v>9</v>
      </c>
      <c r="O8" s="67"/>
      <c r="P8" s="69"/>
      <c r="Q8" s="69"/>
      <c r="R8" s="69"/>
      <c r="S8" s="71"/>
      <c r="T8" s="71"/>
      <c r="U8" s="72"/>
    </row>
    <row r="9" spans="1:21" ht="27" customHeight="1" thickBot="1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4">
        <v>6</v>
      </c>
      <c r="G9" s="74" t="s">
        <v>203</v>
      </c>
      <c r="H9" s="74" t="s">
        <v>204</v>
      </c>
      <c r="I9" s="139">
        <v>6</v>
      </c>
      <c r="J9" s="140"/>
      <c r="K9" s="139">
        <v>7</v>
      </c>
      <c r="L9" s="140"/>
      <c r="M9" s="139">
        <v>8</v>
      </c>
      <c r="N9" s="140"/>
      <c r="O9" s="75"/>
      <c r="P9" s="73">
        <v>9</v>
      </c>
      <c r="Q9" s="76" t="s">
        <v>191</v>
      </c>
      <c r="R9" s="73">
        <v>11</v>
      </c>
      <c r="S9" s="73" t="s">
        <v>190</v>
      </c>
      <c r="T9" s="73">
        <v>13</v>
      </c>
      <c r="U9" s="73">
        <v>14</v>
      </c>
    </row>
    <row r="10" spans="1:21" ht="24" customHeight="1">
      <c r="A10" s="117" t="s">
        <v>10</v>
      </c>
      <c r="B10" s="109">
        <v>131.9</v>
      </c>
      <c r="C10" s="109">
        <v>8.5812695191506982</v>
      </c>
      <c r="D10" s="144">
        <v>0</v>
      </c>
      <c r="E10" s="144">
        <v>0</v>
      </c>
      <c r="F10" s="144"/>
      <c r="G10" s="144"/>
      <c r="H10" s="144"/>
      <c r="I10" s="77" t="s">
        <v>91</v>
      </c>
      <c r="J10" s="78">
        <v>11.97888</v>
      </c>
      <c r="K10" s="109" t="s">
        <v>84</v>
      </c>
      <c r="L10" s="109" t="s">
        <v>84</v>
      </c>
      <c r="M10" s="109" t="s">
        <v>84</v>
      </c>
      <c r="N10" s="109" t="s">
        <v>84</v>
      </c>
      <c r="O10" s="109">
        <v>0</v>
      </c>
      <c r="P10" s="109">
        <v>2044.1587080999998</v>
      </c>
      <c r="Q10" s="109">
        <f>B10+C10+D10+E10-L21-N21-P10-J21</f>
        <v>-2044.1628905808489</v>
      </c>
      <c r="R10" s="109">
        <v>1110.7950856999998</v>
      </c>
      <c r="S10" s="109">
        <v>3295.4392457999998</v>
      </c>
      <c r="T10" s="106">
        <v>2958.59</v>
      </c>
      <c r="U10" s="114" t="s">
        <v>102</v>
      </c>
    </row>
    <row r="11" spans="1:21" ht="24" customHeight="1">
      <c r="A11" s="118"/>
      <c r="B11" s="110"/>
      <c r="C11" s="110"/>
      <c r="D11" s="145"/>
      <c r="E11" s="145"/>
      <c r="F11" s="145"/>
      <c r="G11" s="145"/>
      <c r="H11" s="145"/>
      <c r="I11" s="79" t="s">
        <v>92</v>
      </c>
      <c r="J11" s="78">
        <v>1.38</v>
      </c>
      <c r="K11" s="110"/>
      <c r="L11" s="110"/>
      <c r="M11" s="110"/>
      <c r="N11" s="110"/>
      <c r="O11" s="110"/>
      <c r="P11" s="110"/>
      <c r="Q11" s="110"/>
      <c r="R11" s="110"/>
      <c r="S11" s="110"/>
      <c r="T11" s="107"/>
      <c r="U11" s="115"/>
    </row>
    <row r="12" spans="1:21" ht="24" customHeight="1">
      <c r="A12" s="118"/>
      <c r="B12" s="110"/>
      <c r="C12" s="110"/>
      <c r="D12" s="145"/>
      <c r="E12" s="145"/>
      <c r="F12" s="145"/>
      <c r="G12" s="145"/>
      <c r="H12" s="145"/>
      <c r="I12" s="79" t="s">
        <v>93</v>
      </c>
      <c r="J12" s="78">
        <v>17.32516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07"/>
      <c r="U12" s="115"/>
    </row>
    <row r="13" spans="1:21" ht="24" customHeight="1">
      <c r="A13" s="118"/>
      <c r="B13" s="110"/>
      <c r="C13" s="110"/>
      <c r="D13" s="145"/>
      <c r="E13" s="145"/>
      <c r="F13" s="145"/>
      <c r="G13" s="145"/>
      <c r="H13" s="145"/>
      <c r="I13" s="79" t="s">
        <v>94</v>
      </c>
      <c r="J13" s="78">
        <v>14.751021300000001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07"/>
      <c r="U13" s="115"/>
    </row>
    <row r="14" spans="1:21" ht="24" customHeight="1">
      <c r="A14" s="118"/>
      <c r="B14" s="110"/>
      <c r="C14" s="110"/>
      <c r="D14" s="145"/>
      <c r="E14" s="145"/>
      <c r="F14" s="145"/>
      <c r="G14" s="145"/>
      <c r="H14" s="145"/>
      <c r="I14" s="79" t="s">
        <v>95</v>
      </c>
      <c r="J14" s="78">
        <v>5.95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07"/>
      <c r="U14" s="115"/>
    </row>
    <row r="15" spans="1:21" ht="24" customHeight="1">
      <c r="A15" s="118"/>
      <c r="B15" s="110"/>
      <c r="C15" s="110"/>
      <c r="D15" s="145"/>
      <c r="E15" s="145"/>
      <c r="F15" s="145"/>
      <c r="G15" s="145"/>
      <c r="H15" s="145"/>
      <c r="I15" s="79" t="s">
        <v>96</v>
      </c>
      <c r="J15" s="78">
        <v>43.677116399999996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07"/>
      <c r="U15" s="115"/>
    </row>
    <row r="16" spans="1:21" ht="24" customHeight="1">
      <c r="A16" s="118"/>
      <c r="B16" s="110"/>
      <c r="C16" s="110"/>
      <c r="D16" s="145"/>
      <c r="E16" s="145"/>
      <c r="F16" s="145"/>
      <c r="G16" s="145"/>
      <c r="H16" s="145"/>
      <c r="I16" s="79" t="s">
        <v>97</v>
      </c>
      <c r="J16" s="78">
        <v>21.386496099999999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07"/>
      <c r="U16" s="115"/>
    </row>
    <row r="17" spans="1:21" ht="24" customHeight="1">
      <c r="A17" s="118"/>
      <c r="B17" s="110"/>
      <c r="C17" s="110"/>
      <c r="D17" s="145"/>
      <c r="E17" s="145"/>
      <c r="F17" s="145"/>
      <c r="G17" s="145"/>
      <c r="H17" s="145"/>
      <c r="I17" s="79" t="s">
        <v>98</v>
      </c>
      <c r="J17" s="78">
        <v>6.447E-2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07"/>
      <c r="U17" s="115"/>
    </row>
    <row r="18" spans="1:21" ht="24" customHeight="1">
      <c r="A18" s="118"/>
      <c r="B18" s="110"/>
      <c r="C18" s="110"/>
      <c r="D18" s="145"/>
      <c r="E18" s="145"/>
      <c r="F18" s="145"/>
      <c r="G18" s="145"/>
      <c r="H18" s="145"/>
      <c r="I18" s="79" t="s">
        <v>99</v>
      </c>
      <c r="J18" s="78">
        <v>4.3623256000000001</v>
      </c>
      <c r="K18" s="110"/>
      <c r="L18" s="110"/>
      <c r="M18" s="110"/>
      <c r="N18" s="110"/>
      <c r="O18" s="110"/>
      <c r="P18" s="110"/>
      <c r="Q18" s="110"/>
      <c r="R18" s="110"/>
      <c r="S18" s="110"/>
      <c r="T18" s="107"/>
      <c r="U18" s="115"/>
    </row>
    <row r="19" spans="1:21" ht="24" customHeight="1">
      <c r="A19" s="118"/>
      <c r="B19" s="110"/>
      <c r="C19" s="110"/>
      <c r="D19" s="145"/>
      <c r="E19" s="145"/>
      <c r="F19" s="145"/>
      <c r="G19" s="145"/>
      <c r="H19" s="145"/>
      <c r="I19" s="79" t="s">
        <v>100</v>
      </c>
      <c r="J19" s="78">
        <v>15.6999826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07"/>
      <c r="U19" s="115"/>
    </row>
    <row r="20" spans="1:21" ht="24.75" customHeight="1">
      <c r="A20" s="147"/>
      <c r="B20" s="112"/>
      <c r="C20" s="112"/>
      <c r="D20" s="146"/>
      <c r="E20" s="146"/>
      <c r="F20" s="146"/>
      <c r="G20" s="146"/>
      <c r="H20" s="146"/>
      <c r="I20" s="80" t="s">
        <v>101</v>
      </c>
      <c r="J20" s="81">
        <v>3.91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07"/>
      <c r="U20" s="115"/>
    </row>
    <row r="21" spans="1:21" ht="15.75" customHeight="1" thickBot="1">
      <c r="A21" s="82"/>
      <c r="B21" s="83"/>
      <c r="C21" s="83"/>
      <c r="D21" s="84"/>
      <c r="E21" s="84"/>
      <c r="F21" s="84"/>
      <c r="G21" s="84"/>
      <c r="H21" s="84"/>
      <c r="I21" s="83" t="s">
        <v>72</v>
      </c>
      <c r="J21" s="85">
        <v>140.48545200000001</v>
      </c>
      <c r="K21" s="83" t="s">
        <v>72</v>
      </c>
      <c r="L21" s="85">
        <v>0</v>
      </c>
      <c r="M21" s="83" t="s">
        <v>72</v>
      </c>
      <c r="N21" s="85">
        <v>0</v>
      </c>
      <c r="O21" s="111"/>
      <c r="P21" s="111"/>
      <c r="Q21" s="111"/>
      <c r="R21" s="111"/>
      <c r="S21" s="111"/>
      <c r="T21" s="108"/>
      <c r="U21" s="116"/>
    </row>
    <row r="22" spans="1:21" ht="13.5" thickBot="1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/>
    </row>
    <row r="23" spans="1:21" ht="13.15" customHeight="1">
      <c r="A23" s="117" t="s">
        <v>11</v>
      </c>
      <c r="B23" s="109">
        <v>651.47934239999995</v>
      </c>
      <c r="C23" s="109">
        <v>27.331109999999999</v>
      </c>
      <c r="D23" s="109">
        <v>0</v>
      </c>
      <c r="E23" s="148">
        <v>0</v>
      </c>
      <c r="F23" s="109"/>
      <c r="G23" s="109">
        <v>0</v>
      </c>
      <c r="H23" s="109">
        <v>0</v>
      </c>
      <c r="I23" s="80" t="s">
        <v>104</v>
      </c>
      <c r="J23" s="86">
        <v>37.036641199999998</v>
      </c>
      <c r="K23" s="106" t="s">
        <v>84</v>
      </c>
      <c r="L23" s="106" t="s">
        <v>84</v>
      </c>
      <c r="M23" s="106" t="s">
        <v>84</v>
      </c>
      <c r="N23" s="106" t="s">
        <v>84</v>
      </c>
      <c r="O23" s="106">
        <v>0</v>
      </c>
      <c r="P23" s="109">
        <v>145.45286369999997</v>
      </c>
      <c r="Q23" s="109">
        <f>B23+C23+D23+E23-J32-L32-N32-P23</f>
        <v>-145.45175370000004</v>
      </c>
      <c r="R23" s="109">
        <v>1277.1921038000005</v>
      </c>
      <c r="S23" s="109">
        <v>2074.1243099000003</v>
      </c>
      <c r="T23" s="109">
        <v>1349.47</v>
      </c>
      <c r="U23" s="114" t="s">
        <v>103</v>
      </c>
    </row>
    <row r="24" spans="1:21" ht="26.25" customHeight="1">
      <c r="A24" s="118"/>
      <c r="B24" s="110"/>
      <c r="C24" s="110"/>
      <c r="D24" s="110"/>
      <c r="E24" s="149"/>
      <c r="F24" s="110"/>
      <c r="G24" s="110"/>
      <c r="H24" s="110"/>
      <c r="I24" s="80" t="s">
        <v>105</v>
      </c>
      <c r="J24" s="87">
        <v>61.018189299999996</v>
      </c>
      <c r="K24" s="107"/>
      <c r="L24" s="107"/>
      <c r="M24" s="107"/>
      <c r="N24" s="107"/>
      <c r="O24" s="107"/>
      <c r="P24" s="110"/>
      <c r="Q24" s="110"/>
      <c r="R24" s="110"/>
      <c r="S24" s="110"/>
      <c r="T24" s="110"/>
      <c r="U24" s="115"/>
    </row>
    <row r="25" spans="1:21" ht="45.75" customHeight="1">
      <c r="A25" s="118"/>
      <c r="B25" s="110"/>
      <c r="C25" s="110"/>
      <c r="D25" s="110"/>
      <c r="E25" s="149"/>
      <c r="F25" s="110"/>
      <c r="G25" s="110"/>
      <c r="H25" s="110"/>
      <c r="I25" s="80" t="s">
        <v>106</v>
      </c>
      <c r="J25" s="87">
        <v>449.61900000000003</v>
      </c>
      <c r="K25" s="107"/>
      <c r="L25" s="107"/>
      <c r="M25" s="107"/>
      <c r="N25" s="107"/>
      <c r="O25" s="107"/>
      <c r="P25" s="110"/>
      <c r="Q25" s="110"/>
      <c r="R25" s="110"/>
      <c r="S25" s="110"/>
      <c r="T25" s="110"/>
      <c r="U25" s="115"/>
    </row>
    <row r="26" spans="1:21" ht="13.15" customHeight="1">
      <c r="A26" s="118"/>
      <c r="B26" s="110"/>
      <c r="C26" s="110"/>
      <c r="D26" s="110"/>
      <c r="E26" s="149"/>
      <c r="F26" s="110"/>
      <c r="G26" s="110"/>
      <c r="H26" s="110"/>
      <c r="I26" s="80" t="s">
        <v>96</v>
      </c>
      <c r="J26" s="87">
        <v>20.907968500000003</v>
      </c>
      <c r="K26" s="107"/>
      <c r="L26" s="107"/>
      <c r="M26" s="107"/>
      <c r="N26" s="107"/>
      <c r="O26" s="107"/>
      <c r="P26" s="110"/>
      <c r="Q26" s="110"/>
      <c r="R26" s="110"/>
      <c r="S26" s="110"/>
      <c r="T26" s="110"/>
      <c r="U26" s="115"/>
    </row>
    <row r="27" spans="1:21" ht="33" customHeight="1">
      <c r="A27" s="118"/>
      <c r="B27" s="110"/>
      <c r="C27" s="110"/>
      <c r="D27" s="110"/>
      <c r="E27" s="149"/>
      <c r="F27" s="110"/>
      <c r="G27" s="110"/>
      <c r="H27" s="110"/>
      <c r="I27" s="80" t="s">
        <v>107</v>
      </c>
      <c r="J27" s="87">
        <v>12.726406200000001</v>
      </c>
      <c r="K27" s="107"/>
      <c r="L27" s="107"/>
      <c r="M27" s="107"/>
      <c r="N27" s="107"/>
      <c r="O27" s="107"/>
      <c r="P27" s="110"/>
      <c r="Q27" s="110"/>
      <c r="R27" s="110"/>
      <c r="S27" s="110"/>
      <c r="T27" s="110"/>
      <c r="U27" s="115"/>
    </row>
    <row r="28" spans="1:21" ht="13.15" customHeight="1">
      <c r="A28" s="118"/>
      <c r="B28" s="110"/>
      <c r="C28" s="110"/>
      <c r="D28" s="110"/>
      <c r="E28" s="149"/>
      <c r="F28" s="110"/>
      <c r="G28" s="110"/>
      <c r="H28" s="110"/>
      <c r="I28" s="80" t="s">
        <v>108</v>
      </c>
      <c r="J28" s="87">
        <v>51.744913799999999</v>
      </c>
      <c r="K28" s="107"/>
      <c r="L28" s="107"/>
      <c r="M28" s="107"/>
      <c r="N28" s="107"/>
      <c r="O28" s="107"/>
      <c r="P28" s="110"/>
      <c r="Q28" s="110"/>
      <c r="R28" s="110"/>
      <c r="S28" s="110"/>
      <c r="T28" s="110"/>
      <c r="U28" s="115"/>
    </row>
    <row r="29" spans="1:21" ht="26.25" customHeight="1">
      <c r="A29" s="118"/>
      <c r="B29" s="110"/>
      <c r="C29" s="110"/>
      <c r="D29" s="110"/>
      <c r="E29" s="149"/>
      <c r="F29" s="110"/>
      <c r="G29" s="110"/>
      <c r="H29" s="110"/>
      <c r="I29" s="80" t="s">
        <v>109</v>
      </c>
      <c r="J29" s="87">
        <v>6.4871999999999996</v>
      </c>
      <c r="K29" s="107"/>
      <c r="L29" s="107"/>
      <c r="M29" s="107"/>
      <c r="N29" s="107"/>
      <c r="O29" s="107"/>
      <c r="P29" s="110"/>
      <c r="Q29" s="110"/>
      <c r="R29" s="110"/>
      <c r="S29" s="110"/>
      <c r="T29" s="110"/>
      <c r="U29" s="115"/>
    </row>
    <row r="30" spans="1:21" ht="13.15" customHeight="1">
      <c r="A30" s="118"/>
      <c r="B30" s="110"/>
      <c r="C30" s="110"/>
      <c r="D30" s="110"/>
      <c r="E30" s="149"/>
      <c r="F30" s="110"/>
      <c r="G30" s="110"/>
      <c r="H30" s="110"/>
      <c r="I30" s="80" t="s">
        <v>110</v>
      </c>
      <c r="J30" s="87">
        <v>10.826394399999996</v>
      </c>
      <c r="K30" s="107"/>
      <c r="L30" s="107"/>
      <c r="M30" s="107"/>
      <c r="N30" s="107"/>
      <c r="O30" s="107"/>
      <c r="P30" s="110"/>
      <c r="Q30" s="110"/>
      <c r="R30" s="110"/>
      <c r="S30" s="110"/>
      <c r="T30" s="110"/>
      <c r="U30" s="115"/>
    </row>
    <row r="31" spans="1:21" ht="13.15" customHeight="1">
      <c r="A31" s="118"/>
      <c r="B31" s="110"/>
      <c r="C31" s="110"/>
      <c r="D31" s="110"/>
      <c r="E31" s="149"/>
      <c r="F31" s="110"/>
      <c r="G31" s="110"/>
      <c r="H31" s="110"/>
      <c r="I31" s="80" t="s">
        <v>111</v>
      </c>
      <c r="J31" s="87">
        <v>1.1126289999999999</v>
      </c>
      <c r="K31" s="107"/>
      <c r="L31" s="107"/>
      <c r="M31" s="107"/>
      <c r="N31" s="107"/>
      <c r="O31" s="107"/>
      <c r="P31" s="110"/>
      <c r="Q31" s="110"/>
      <c r="R31" s="110"/>
      <c r="S31" s="110"/>
      <c r="T31" s="110"/>
      <c r="U31" s="115"/>
    </row>
    <row r="32" spans="1:21" ht="15" customHeight="1" thickBot="1">
      <c r="A32" s="119"/>
      <c r="B32" s="111"/>
      <c r="C32" s="111"/>
      <c r="D32" s="111"/>
      <c r="E32" s="150"/>
      <c r="F32" s="88"/>
      <c r="G32" s="111"/>
      <c r="H32" s="111"/>
      <c r="I32" s="82" t="s">
        <v>72</v>
      </c>
      <c r="J32" s="85">
        <f>651.4793424+27.33</f>
        <v>678.80934239999999</v>
      </c>
      <c r="K32" s="82" t="s">
        <v>72</v>
      </c>
      <c r="L32" s="85">
        <v>0</v>
      </c>
      <c r="M32" s="82" t="s">
        <v>72</v>
      </c>
      <c r="N32" s="85">
        <v>0</v>
      </c>
      <c r="O32" s="108"/>
      <c r="P32" s="111"/>
      <c r="Q32" s="111"/>
      <c r="R32" s="111"/>
      <c r="S32" s="111"/>
      <c r="T32" s="111"/>
      <c r="U32" s="116"/>
    </row>
    <row r="33" spans="1:24" ht="15" customHeight="1" thickBot="1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1"/>
    </row>
    <row r="34" spans="1:24" s="89" customFormat="1" ht="25.5">
      <c r="A34" s="117" t="s">
        <v>12</v>
      </c>
      <c r="B34" s="109">
        <v>2709.05</v>
      </c>
      <c r="C34" s="144">
        <v>309.87536</v>
      </c>
      <c r="D34" s="109">
        <v>0</v>
      </c>
      <c r="E34" s="109">
        <v>0</v>
      </c>
      <c r="F34" s="109"/>
      <c r="G34" s="109">
        <v>0</v>
      </c>
      <c r="H34" s="109">
        <v>0</v>
      </c>
      <c r="I34" s="80" t="s">
        <v>117</v>
      </c>
      <c r="J34" s="86">
        <v>89.580923899999988</v>
      </c>
      <c r="K34" s="106" t="s">
        <v>84</v>
      </c>
      <c r="L34" s="106" t="s">
        <v>84</v>
      </c>
      <c r="M34" s="106" t="s">
        <v>84</v>
      </c>
      <c r="N34" s="106" t="s">
        <v>84</v>
      </c>
      <c r="O34" s="106">
        <v>0</v>
      </c>
      <c r="P34" s="109">
        <v>1154.651912</v>
      </c>
      <c r="Q34" s="109">
        <f>B34+C34+D34+E34-J47-L47-N47-P34</f>
        <v>-1154.6501751000008</v>
      </c>
      <c r="R34" s="109">
        <v>1908.8842587000006</v>
      </c>
      <c r="S34" s="109">
        <v>6082.7597938000017</v>
      </c>
      <c r="T34" s="109">
        <v>5226.78</v>
      </c>
      <c r="U34" s="114" t="s">
        <v>116</v>
      </c>
    </row>
    <row r="35" spans="1:24" s="89" customFormat="1" ht="24" customHeight="1">
      <c r="A35" s="118"/>
      <c r="B35" s="110"/>
      <c r="C35" s="145"/>
      <c r="D35" s="110"/>
      <c r="E35" s="110"/>
      <c r="F35" s="110"/>
      <c r="G35" s="110"/>
      <c r="H35" s="110"/>
      <c r="I35" s="80" t="s">
        <v>118</v>
      </c>
      <c r="J35" s="87">
        <v>934.23032000000001</v>
      </c>
      <c r="K35" s="107"/>
      <c r="L35" s="107"/>
      <c r="M35" s="107"/>
      <c r="N35" s="107"/>
      <c r="O35" s="107"/>
      <c r="P35" s="110"/>
      <c r="Q35" s="110"/>
      <c r="R35" s="110"/>
      <c r="S35" s="110"/>
      <c r="T35" s="110"/>
      <c r="U35" s="115"/>
    </row>
    <row r="36" spans="1:24" s="89" customFormat="1" ht="40.9" customHeight="1">
      <c r="A36" s="118"/>
      <c r="B36" s="110"/>
      <c r="C36" s="145"/>
      <c r="D36" s="110"/>
      <c r="E36" s="110"/>
      <c r="F36" s="110"/>
      <c r="G36" s="110"/>
      <c r="H36" s="110"/>
      <c r="I36" s="80" t="s">
        <v>119</v>
      </c>
      <c r="J36" s="87">
        <v>18.527298100000003</v>
      </c>
      <c r="K36" s="107"/>
      <c r="L36" s="107"/>
      <c r="M36" s="107"/>
      <c r="N36" s="107"/>
      <c r="O36" s="107"/>
      <c r="P36" s="110"/>
      <c r="Q36" s="110"/>
      <c r="R36" s="110"/>
      <c r="S36" s="110"/>
      <c r="T36" s="110"/>
      <c r="U36" s="115"/>
    </row>
    <row r="37" spans="1:24" s="89" customFormat="1" ht="24" customHeight="1">
      <c r="A37" s="118"/>
      <c r="B37" s="110"/>
      <c r="C37" s="145"/>
      <c r="D37" s="110"/>
      <c r="E37" s="110"/>
      <c r="F37" s="110"/>
      <c r="G37" s="110"/>
      <c r="H37" s="110"/>
      <c r="I37" s="80" t="s">
        <v>120</v>
      </c>
      <c r="J37" s="87">
        <v>1826.2811705000001</v>
      </c>
      <c r="K37" s="107"/>
      <c r="L37" s="107"/>
      <c r="M37" s="107"/>
      <c r="N37" s="107"/>
      <c r="O37" s="107"/>
      <c r="P37" s="110"/>
      <c r="Q37" s="110"/>
      <c r="R37" s="110"/>
      <c r="S37" s="110"/>
      <c r="T37" s="110"/>
      <c r="U37" s="115"/>
    </row>
    <row r="38" spans="1:24" s="89" customFormat="1" ht="14.45" customHeight="1">
      <c r="A38" s="118"/>
      <c r="B38" s="110"/>
      <c r="C38" s="145"/>
      <c r="D38" s="110"/>
      <c r="E38" s="110"/>
      <c r="F38" s="110"/>
      <c r="G38" s="110"/>
      <c r="H38" s="110"/>
      <c r="I38" s="80" t="s">
        <v>121</v>
      </c>
      <c r="J38" s="87">
        <v>47.820369599999999</v>
      </c>
      <c r="K38" s="107"/>
      <c r="L38" s="107"/>
      <c r="M38" s="107"/>
      <c r="N38" s="107"/>
      <c r="O38" s="107"/>
      <c r="P38" s="110"/>
      <c r="Q38" s="110"/>
      <c r="R38" s="110"/>
      <c r="S38" s="110"/>
      <c r="T38" s="110"/>
      <c r="U38" s="115"/>
    </row>
    <row r="39" spans="1:24" s="89" customFormat="1" ht="24" customHeight="1">
      <c r="A39" s="118"/>
      <c r="B39" s="110"/>
      <c r="C39" s="145"/>
      <c r="D39" s="110"/>
      <c r="E39" s="110"/>
      <c r="F39" s="110"/>
      <c r="G39" s="110"/>
      <c r="H39" s="110"/>
      <c r="I39" s="80" t="s">
        <v>122</v>
      </c>
      <c r="J39" s="87">
        <v>15.5139025</v>
      </c>
      <c r="K39" s="107"/>
      <c r="L39" s="107"/>
      <c r="M39" s="107"/>
      <c r="N39" s="107"/>
      <c r="O39" s="107"/>
      <c r="P39" s="110"/>
      <c r="Q39" s="110"/>
      <c r="R39" s="110"/>
      <c r="S39" s="110"/>
      <c r="T39" s="110"/>
      <c r="U39" s="115"/>
    </row>
    <row r="40" spans="1:24" s="89" customFormat="1" ht="24" customHeight="1">
      <c r="A40" s="118"/>
      <c r="B40" s="110"/>
      <c r="C40" s="145"/>
      <c r="D40" s="110"/>
      <c r="E40" s="110"/>
      <c r="F40" s="110"/>
      <c r="G40" s="110"/>
      <c r="H40" s="110"/>
      <c r="I40" s="80" t="s">
        <v>123</v>
      </c>
      <c r="J40" s="87">
        <v>3.2062499999999998</v>
      </c>
      <c r="K40" s="107"/>
      <c r="L40" s="107"/>
      <c r="M40" s="107"/>
      <c r="N40" s="107"/>
      <c r="O40" s="107"/>
      <c r="P40" s="110"/>
      <c r="Q40" s="110"/>
      <c r="R40" s="110"/>
      <c r="S40" s="110"/>
      <c r="T40" s="110"/>
      <c r="U40" s="115"/>
    </row>
    <row r="41" spans="1:24" s="89" customFormat="1" ht="24" customHeight="1">
      <c r="A41" s="118"/>
      <c r="B41" s="110"/>
      <c r="C41" s="145"/>
      <c r="D41" s="110"/>
      <c r="E41" s="110"/>
      <c r="F41" s="110"/>
      <c r="G41" s="110"/>
      <c r="H41" s="110"/>
      <c r="I41" s="80" t="s">
        <v>124</v>
      </c>
      <c r="J41" s="87">
        <v>0.77503649999999991</v>
      </c>
      <c r="K41" s="107"/>
      <c r="L41" s="107"/>
      <c r="M41" s="107"/>
      <c r="N41" s="107"/>
      <c r="O41" s="107"/>
      <c r="P41" s="110"/>
      <c r="Q41" s="110"/>
      <c r="R41" s="110"/>
      <c r="S41" s="110"/>
      <c r="T41" s="110"/>
      <c r="U41" s="115"/>
    </row>
    <row r="42" spans="1:24" s="89" customFormat="1" ht="33" customHeight="1">
      <c r="A42" s="118"/>
      <c r="B42" s="110"/>
      <c r="C42" s="145"/>
      <c r="D42" s="110"/>
      <c r="E42" s="110"/>
      <c r="F42" s="110"/>
      <c r="G42" s="110"/>
      <c r="H42" s="110"/>
      <c r="I42" s="80" t="s">
        <v>125</v>
      </c>
      <c r="J42" s="87">
        <v>13.96785</v>
      </c>
      <c r="K42" s="107"/>
      <c r="L42" s="107"/>
      <c r="M42" s="107"/>
      <c r="N42" s="107"/>
      <c r="O42" s="107"/>
      <c r="P42" s="110"/>
      <c r="Q42" s="110"/>
      <c r="R42" s="110"/>
      <c r="S42" s="110"/>
      <c r="T42" s="110"/>
      <c r="U42" s="115"/>
    </row>
    <row r="43" spans="1:24" s="89" customFormat="1" ht="14.45" customHeight="1">
      <c r="A43" s="118"/>
      <c r="B43" s="110"/>
      <c r="C43" s="145"/>
      <c r="D43" s="110"/>
      <c r="E43" s="110"/>
      <c r="F43" s="110"/>
      <c r="G43" s="110"/>
      <c r="H43" s="110"/>
      <c r="I43" s="80" t="s">
        <v>112</v>
      </c>
      <c r="J43" s="87">
        <v>3.5564974999999999</v>
      </c>
      <c r="K43" s="107"/>
      <c r="L43" s="107"/>
      <c r="M43" s="107"/>
      <c r="N43" s="107"/>
      <c r="O43" s="107"/>
      <c r="P43" s="110"/>
      <c r="Q43" s="110"/>
      <c r="R43" s="110"/>
      <c r="S43" s="110"/>
      <c r="T43" s="110"/>
      <c r="U43" s="115"/>
    </row>
    <row r="44" spans="1:24" s="89" customFormat="1" ht="26.45" customHeight="1">
      <c r="A44" s="118"/>
      <c r="B44" s="110"/>
      <c r="C44" s="145"/>
      <c r="D44" s="110"/>
      <c r="E44" s="110"/>
      <c r="F44" s="110"/>
      <c r="G44" s="110"/>
      <c r="H44" s="110"/>
      <c r="I44" s="80" t="s">
        <v>113</v>
      </c>
      <c r="J44" s="87">
        <v>11.708680900000001</v>
      </c>
      <c r="K44" s="107"/>
      <c r="L44" s="107"/>
      <c r="M44" s="107"/>
      <c r="N44" s="107"/>
      <c r="O44" s="107"/>
      <c r="P44" s="110"/>
      <c r="Q44" s="110"/>
      <c r="R44" s="110"/>
      <c r="S44" s="110"/>
      <c r="T44" s="110"/>
      <c r="U44" s="115"/>
    </row>
    <row r="45" spans="1:24" s="89" customFormat="1" ht="14.45" customHeight="1">
      <c r="A45" s="118"/>
      <c r="B45" s="110"/>
      <c r="C45" s="145"/>
      <c r="D45" s="110"/>
      <c r="E45" s="110"/>
      <c r="F45" s="110"/>
      <c r="G45" s="110"/>
      <c r="H45" s="110"/>
      <c r="I45" s="80" t="s">
        <v>114</v>
      </c>
      <c r="J45" s="87">
        <v>3.0436361000000001</v>
      </c>
      <c r="K45" s="107"/>
      <c r="L45" s="107"/>
      <c r="M45" s="107"/>
      <c r="N45" s="107"/>
      <c r="O45" s="107"/>
      <c r="P45" s="110"/>
      <c r="Q45" s="110"/>
      <c r="R45" s="110"/>
      <c r="S45" s="110"/>
      <c r="T45" s="110"/>
      <c r="U45" s="115"/>
    </row>
    <row r="46" spans="1:24" ht="28.9" customHeight="1">
      <c r="A46" s="147"/>
      <c r="B46" s="112"/>
      <c r="C46" s="146"/>
      <c r="D46" s="112"/>
      <c r="E46" s="112"/>
      <c r="F46" s="110"/>
      <c r="G46" s="112"/>
      <c r="H46" s="112"/>
      <c r="I46" s="80" t="s">
        <v>115</v>
      </c>
      <c r="J46" s="81">
        <v>50.711687499999996</v>
      </c>
      <c r="K46" s="107"/>
      <c r="L46" s="107"/>
      <c r="M46" s="107"/>
      <c r="N46" s="107"/>
      <c r="O46" s="107"/>
      <c r="P46" s="110"/>
      <c r="Q46" s="110"/>
      <c r="R46" s="110"/>
      <c r="S46" s="110"/>
      <c r="T46" s="110"/>
      <c r="U46" s="115"/>
    </row>
    <row r="47" spans="1:24" ht="15.75" customHeight="1" thickBot="1">
      <c r="A47" s="82"/>
      <c r="B47" s="90"/>
      <c r="C47" s="90"/>
      <c r="D47" s="91"/>
      <c r="E47" s="91"/>
      <c r="F47" s="111"/>
      <c r="G47" s="91"/>
      <c r="H47" s="91"/>
      <c r="I47" s="83" t="s">
        <v>72</v>
      </c>
      <c r="J47" s="85">
        <f>SUM(J34:J46)</f>
        <v>3018.9236231000009</v>
      </c>
      <c r="K47" s="83" t="s">
        <v>72</v>
      </c>
      <c r="L47" s="85">
        <v>0</v>
      </c>
      <c r="M47" s="83" t="s">
        <v>72</v>
      </c>
      <c r="N47" s="85">
        <v>0</v>
      </c>
      <c r="O47" s="108"/>
      <c r="P47" s="111"/>
      <c r="Q47" s="111"/>
      <c r="R47" s="111"/>
      <c r="S47" s="111"/>
      <c r="T47" s="111"/>
      <c r="U47" s="116"/>
      <c r="X47" s="65" t="e">
        <v>#REF!</v>
      </c>
    </row>
    <row r="48" spans="1:24" ht="13.5" thickBot="1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1"/>
    </row>
    <row r="49" spans="1:21">
      <c r="A49" s="117" t="s">
        <v>13</v>
      </c>
      <c r="B49" s="109">
        <v>934.26</v>
      </c>
      <c r="C49" s="109">
        <v>20.205480000000001</v>
      </c>
      <c r="D49" s="109">
        <v>0</v>
      </c>
      <c r="E49" s="109">
        <v>0</v>
      </c>
      <c r="F49" s="109"/>
      <c r="G49" s="109">
        <v>0</v>
      </c>
      <c r="H49" s="109">
        <v>0</v>
      </c>
      <c r="I49" s="92" t="s">
        <v>127</v>
      </c>
      <c r="J49" s="77">
        <v>9.7919999999999998</v>
      </c>
      <c r="K49" s="106" t="s">
        <v>84</v>
      </c>
      <c r="L49" s="106" t="s">
        <v>84</v>
      </c>
      <c r="M49" s="106" t="s">
        <v>84</v>
      </c>
      <c r="N49" s="106" t="s">
        <v>84</v>
      </c>
      <c r="O49" s="106">
        <v>0</v>
      </c>
      <c r="P49" s="109">
        <v>2408.2234006999997</v>
      </c>
      <c r="Q49" s="109">
        <f>B49+C49+D49+E49-J60-L60-N60-P49</f>
        <v>-2408.2245252999996</v>
      </c>
      <c r="R49" s="109">
        <v>1575.6836018000001</v>
      </c>
      <c r="S49" s="109">
        <v>4938.3736071000003</v>
      </c>
      <c r="T49" s="109">
        <v>4818.3900000000003</v>
      </c>
      <c r="U49" s="114" t="s">
        <v>126</v>
      </c>
    </row>
    <row r="50" spans="1:21" ht="27.75" customHeight="1">
      <c r="A50" s="118"/>
      <c r="B50" s="110"/>
      <c r="C50" s="110"/>
      <c r="D50" s="110"/>
      <c r="E50" s="110"/>
      <c r="F50" s="110"/>
      <c r="G50" s="110"/>
      <c r="H50" s="110"/>
      <c r="I50" s="93" t="s">
        <v>128</v>
      </c>
      <c r="J50" s="79">
        <v>29.339443199999998</v>
      </c>
      <c r="K50" s="107"/>
      <c r="L50" s="107"/>
      <c r="M50" s="107"/>
      <c r="N50" s="107"/>
      <c r="O50" s="107"/>
      <c r="P50" s="110"/>
      <c r="Q50" s="110"/>
      <c r="R50" s="110"/>
      <c r="S50" s="110"/>
      <c r="T50" s="110"/>
      <c r="U50" s="115"/>
    </row>
    <row r="51" spans="1:21" ht="27.75" customHeight="1">
      <c r="A51" s="118"/>
      <c r="B51" s="110"/>
      <c r="C51" s="110"/>
      <c r="D51" s="110"/>
      <c r="E51" s="110"/>
      <c r="F51" s="110"/>
      <c r="G51" s="110"/>
      <c r="H51" s="110"/>
      <c r="I51" s="93" t="s">
        <v>129</v>
      </c>
      <c r="J51" s="79">
        <v>32.27261</v>
      </c>
      <c r="K51" s="107"/>
      <c r="L51" s="107"/>
      <c r="M51" s="107"/>
      <c r="N51" s="107"/>
      <c r="O51" s="107"/>
      <c r="P51" s="110"/>
      <c r="Q51" s="110"/>
      <c r="R51" s="110"/>
      <c r="S51" s="110"/>
      <c r="T51" s="110"/>
      <c r="U51" s="115"/>
    </row>
    <row r="52" spans="1:21" ht="27.75" customHeight="1">
      <c r="A52" s="118"/>
      <c r="B52" s="110"/>
      <c r="C52" s="110"/>
      <c r="D52" s="110"/>
      <c r="E52" s="110"/>
      <c r="F52" s="110"/>
      <c r="G52" s="110"/>
      <c r="H52" s="110"/>
      <c r="I52" s="94" t="s">
        <v>130</v>
      </c>
      <c r="J52" s="79">
        <v>81.421084000000008</v>
      </c>
      <c r="K52" s="107"/>
      <c r="L52" s="107"/>
      <c r="M52" s="107"/>
      <c r="N52" s="107"/>
      <c r="O52" s="107"/>
      <c r="P52" s="110"/>
      <c r="Q52" s="110"/>
      <c r="R52" s="110"/>
      <c r="S52" s="110"/>
      <c r="T52" s="110"/>
      <c r="U52" s="115"/>
    </row>
    <row r="53" spans="1:21" ht="14.45" customHeight="1">
      <c r="A53" s="118"/>
      <c r="B53" s="110"/>
      <c r="C53" s="110"/>
      <c r="D53" s="110"/>
      <c r="E53" s="110"/>
      <c r="F53" s="110"/>
      <c r="G53" s="110"/>
      <c r="H53" s="110"/>
      <c r="I53" s="93" t="s">
        <v>131</v>
      </c>
      <c r="J53" s="79">
        <v>39.842131299999998</v>
      </c>
      <c r="K53" s="107"/>
      <c r="L53" s="107"/>
      <c r="M53" s="107"/>
      <c r="N53" s="107"/>
      <c r="O53" s="107"/>
      <c r="P53" s="110"/>
      <c r="Q53" s="110"/>
      <c r="R53" s="110"/>
      <c r="S53" s="110"/>
      <c r="T53" s="110"/>
      <c r="U53" s="115"/>
    </row>
    <row r="54" spans="1:21" ht="14.45" customHeight="1">
      <c r="A54" s="118"/>
      <c r="B54" s="110"/>
      <c r="C54" s="110"/>
      <c r="D54" s="110"/>
      <c r="E54" s="110"/>
      <c r="F54" s="110"/>
      <c r="G54" s="110"/>
      <c r="H54" s="110"/>
      <c r="I54" s="93" t="s">
        <v>132</v>
      </c>
      <c r="J54" s="79">
        <v>11.581931899999999</v>
      </c>
      <c r="K54" s="107"/>
      <c r="L54" s="107"/>
      <c r="M54" s="107"/>
      <c r="N54" s="107"/>
      <c r="O54" s="107"/>
      <c r="P54" s="110"/>
      <c r="Q54" s="110"/>
      <c r="R54" s="110"/>
      <c r="S54" s="110"/>
      <c r="T54" s="110"/>
      <c r="U54" s="115"/>
    </row>
    <row r="55" spans="1:21" ht="14.45" customHeight="1">
      <c r="A55" s="118"/>
      <c r="B55" s="110"/>
      <c r="C55" s="110"/>
      <c r="D55" s="110"/>
      <c r="E55" s="110"/>
      <c r="F55" s="110"/>
      <c r="G55" s="110"/>
      <c r="H55" s="110"/>
      <c r="I55" s="93" t="s">
        <v>133</v>
      </c>
      <c r="J55" s="79">
        <v>614.98900249999997</v>
      </c>
      <c r="K55" s="107"/>
      <c r="L55" s="107"/>
      <c r="M55" s="107"/>
      <c r="N55" s="107"/>
      <c r="O55" s="107"/>
      <c r="P55" s="110"/>
      <c r="Q55" s="110"/>
      <c r="R55" s="110"/>
      <c r="S55" s="110"/>
      <c r="T55" s="110"/>
      <c r="U55" s="115"/>
    </row>
    <row r="56" spans="1:21" ht="27.75" customHeight="1">
      <c r="A56" s="118"/>
      <c r="B56" s="110"/>
      <c r="C56" s="110"/>
      <c r="D56" s="110"/>
      <c r="E56" s="110"/>
      <c r="F56" s="110"/>
      <c r="G56" s="110"/>
      <c r="H56" s="110"/>
      <c r="I56" s="93" t="s">
        <v>134</v>
      </c>
      <c r="J56" s="79">
        <v>12.793010000000001</v>
      </c>
      <c r="K56" s="107"/>
      <c r="L56" s="107"/>
      <c r="M56" s="107"/>
      <c r="N56" s="107"/>
      <c r="O56" s="107"/>
      <c r="P56" s="110"/>
      <c r="Q56" s="110"/>
      <c r="R56" s="110"/>
      <c r="S56" s="110"/>
      <c r="T56" s="110"/>
      <c r="U56" s="115"/>
    </row>
    <row r="57" spans="1:21" ht="14.45" customHeight="1">
      <c r="A57" s="118"/>
      <c r="B57" s="110"/>
      <c r="C57" s="110"/>
      <c r="D57" s="110"/>
      <c r="E57" s="110"/>
      <c r="F57" s="110"/>
      <c r="G57" s="110"/>
      <c r="H57" s="110"/>
      <c r="I57" s="93" t="s">
        <v>135</v>
      </c>
      <c r="J57" s="79">
        <v>121.45615669999999</v>
      </c>
      <c r="K57" s="107"/>
      <c r="L57" s="107"/>
      <c r="M57" s="107"/>
      <c r="N57" s="107"/>
      <c r="O57" s="107"/>
      <c r="P57" s="110"/>
      <c r="Q57" s="110"/>
      <c r="R57" s="110"/>
      <c r="S57" s="110"/>
      <c r="T57" s="110"/>
      <c r="U57" s="115"/>
    </row>
    <row r="58" spans="1:21" ht="27.75" customHeight="1">
      <c r="A58" s="118"/>
      <c r="B58" s="110"/>
      <c r="C58" s="110"/>
      <c r="D58" s="110"/>
      <c r="E58" s="110"/>
      <c r="F58" s="110"/>
      <c r="G58" s="110"/>
      <c r="H58" s="110"/>
      <c r="I58" s="93" t="s">
        <v>136</v>
      </c>
      <c r="J58" s="79">
        <v>1.06952E-2</v>
      </c>
      <c r="K58" s="107"/>
      <c r="L58" s="107"/>
      <c r="M58" s="107"/>
      <c r="N58" s="107"/>
      <c r="O58" s="107"/>
      <c r="P58" s="110"/>
      <c r="Q58" s="110"/>
      <c r="R58" s="110"/>
      <c r="S58" s="110"/>
      <c r="T58" s="110"/>
      <c r="U58" s="115"/>
    </row>
    <row r="59" spans="1:21" ht="25.5">
      <c r="A59" s="118"/>
      <c r="B59" s="110"/>
      <c r="C59" s="110"/>
      <c r="D59" s="110"/>
      <c r="E59" s="110"/>
      <c r="F59" s="110"/>
      <c r="G59" s="110"/>
      <c r="H59" s="110"/>
      <c r="I59" s="93" t="s">
        <v>137</v>
      </c>
      <c r="J59" s="79">
        <v>0.96582749999999995</v>
      </c>
      <c r="K59" s="113"/>
      <c r="L59" s="113"/>
      <c r="M59" s="113"/>
      <c r="N59" s="113"/>
      <c r="O59" s="107"/>
      <c r="P59" s="110"/>
      <c r="Q59" s="110"/>
      <c r="R59" s="110"/>
      <c r="S59" s="110"/>
      <c r="T59" s="110"/>
      <c r="U59" s="115"/>
    </row>
    <row r="60" spans="1:21" ht="15" customHeight="1" thickBot="1">
      <c r="A60" s="119"/>
      <c r="B60" s="111"/>
      <c r="C60" s="111"/>
      <c r="D60" s="111"/>
      <c r="E60" s="111"/>
      <c r="F60" s="95"/>
      <c r="G60" s="111"/>
      <c r="H60" s="111"/>
      <c r="I60" s="83" t="s">
        <v>72</v>
      </c>
      <c r="J60" s="83">
        <v>954.46660459999998</v>
      </c>
      <c r="K60" s="96" t="s">
        <v>72</v>
      </c>
      <c r="L60" s="96">
        <v>0</v>
      </c>
      <c r="M60" s="96" t="s">
        <v>72</v>
      </c>
      <c r="N60" s="96">
        <v>0</v>
      </c>
      <c r="O60" s="108"/>
      <c r="P60" s="111"/>
      <c r="Q60" s="111"/>
      <c r="R60" s="111"/>
      <c r="S60" s="111"/>
      <c r="T60" s="111"/>
      <c r="U60" s="116"/>
    </row>
    <row r="61" spans="1:21" ht="12.75" customHeight="1" thickBot="1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1"/>
    </row>
    <row r="62" spans="1:21" ht="25.5" customHeight="1">
      <c r="A62" s="117" t="s">
        <v>14</v>
      </c>
      <c r="B62" s="109">
        <v>527.26</v>
      </c>
      <c r="C62" s="109">
        <v>6.8966799999999999</v>
      </c>
      <c r="D62" s="109">
        <v>0</v>
      </c>
      <c r="E62" s="109">
        <v>0</v>
      </c>
      <c r="F62" s="109"/>
      <c r="G62" s="109">
        <v>0</v>
      </c>
      <c r="H62" s="109">
        <v>0</v>
      </c>
      <c r="I62" s="93" t="s">
        <v>139</v>
      </c>
      <c r="J62" s="77">
        <v>70.298580000000001</v>
      </c>
      <c r="K62" s="106" t="s">
        <v>84</v>
      </c>
      <c r="L62" s="106" t="s">
        <v>84</v>
      </c>
      <c r="M62" s="106" t="s">
        <v>84</v>
      </c>
      <c r="N62" s="106" t="s">
        <v>84</v>
      </c>
      <c r="O62" s="106">
        <v>0</v>
      </c>
      <c r="P62" s="109">
        <v>1000.7400652000001</v>
      </c>
      <c r="Q62" s="109">
        <f>B62+C62+D62+E62+-J74-L74-N74-P62</f>
        <v>-1000.7432803000002</v>
      </c>
      <c r="R62" s="109">
        <v>1584.9367965999988</v>
      </c>
      <c r="S62" s="109">
        <v>3119.8367568999988</v>
      </c>
      <c r="T62" s="109">
        <v>2643.53</v>
      </c>
      <c r="U62" s="114" t="s">
        <v>138</v>
      </c>
    </row>
    <row r="63" spans="1:21" ht="25.5" customHeight="1">
      <c r="A63" s="118"/>
      <c r="B63" s="110"/>
      <c r="C63" s="110"/>
      <c r="D63" s="110"/>
      <c r="E63" s="110"/>
      <c r="F63" s="110"/>
      <c r="G63" s="110"/>
      <c r="H63" s="110"/>
      <c r="I63" s="93" t="s">
        <v>140</v>
      </c>
      <c r="J63" s="79">
        <v>2.8057121999999999</v>
      </c>
      <c r="K63" s="107"/>
      <c r="L63" s="107"/>
      <c r="M63" s="107"/>
      <c r="N63" s="107"/>
      <c r="O63" s="107"/>
      <c r="P63" s="110"/>
      <c r="Q63" s="110"/>
      <c r="R63" s="110"/>
      <c r="S63" s="110"/>
      <c r="T63" s="110"/>
      <c r="U63" s="115"/>
    </row>
    <row r="64" spans="1:21" ht="14.45" customHeight="1">
      <c r="A64" s="118"/>
      <c r="B64" s="110"/>
      <c r="C64" s="110"/>
      <c r="D64" s="110"/>
      <c r="E64" s="110"/>
      <c r="F64" s="110"/>
      <c r="G64" s="110"/>
      <c r="H64" s="110"/>
      <c r="I64" s="93" t="s">
        <v>141</v>
      </c>
      <c r="J64" s="79">
        <v>51.278363399999996</v>
      </c>
      <c r="K64" s="107"/>
      <c r="L64" s="107"/>
      <c r="M64" s="107"/>
      <c r="N64" s="107"/>
      <c r="O64" s="107"/>
      <c r="P64" s="110"/>
      <c r="Q64" s="110"/>
      <c r="R64" s="110"/>
      <c r="S64" s="110"/>
      <c r="T64" s="110"/>
      <c r="U64" s="115"/>
    </row>
    <row r="65" spans="1:22" ht="25.5" customHeight="1">
      <c r="A65" s="118"/>
      <c r="B65" s="110"/>
      <c r="C65" s="110"/>
      <c r="D65" s="110"/>
      <c r="E65" s="110"/>
      <c r="F65" s="110"/>
      <c r="G65" s="110"/>
      <c r="H65" s="110"/>
      <c r="I65" s="93" t="s">
        <v>142</v>
      </c>
      <c r="J65" s="79">
        <v>9.7088649</v>
      </c>
      <c r="K65" s="107"/>
      <c r="L65" s="107"/>
      <c r="M65" s="107"/>
      <c r="N65" s="107"/>
      <c r="O65" s="107"/>
      <c r="P65" s="110"/>
      <c r="Q65" s="110"/>
      <c r="R65" s="110"/>
      <c r="S65" s="110"/>
      <c r="T65" s="110"/>
      <c r="U65" s="115"/>
    </row>
    <row r="66" spans="1:22" ht="14.45" customHeight="1">
      <c r="A66" s="118"/>
      <c r="B66" s="110"/>
      <c r="C66" s="110"/>
      <c r="D66" s="110"/>
      <c r="E66" s="110"/>
      <c r="F66" s="110"/>
      <c r="G66" s="110"/>
      <c r="H66" s="110"/>
      <c r="I66" s="93" t="s">
        <v>143</v>
      </c>
      <c r="J66" s="79">
        <v>114.23209860000001</v>
      </c>
      <c r="K66" s="107"/>
      <c r="L66" s="107"/>
      <c r="M66" s="107"/>
      <c r="N66" s="107"/>
      <c r="O66" s="107"/>
      <c r="P66" s="110"/>
      <c r="Q66" s="110"/>
      <c r="R66" s="110"/>
      <c r="S66" s="110"/>
      <c r="T66" s="110"/>
      <c r="U66" s="115"/>
    </row>
    <row r="67" spans="1:22" ht="14.45" customHeight="1">
      <c r="A67" s="118"/>
      <c r="B67" s="110"/>
      <c r="C67" s="110"/>
      <c r="D67" s="110"/>
      <c r="E67" s="110"/>
      <c r="F67" s="110"/>
      <c r="G67" s="110"/>
      <c r="H67" s="110"/>
      <c r="I67" s="93" t="s">
        <v>144</v>
      </c>
      <c r="J67" s="79">
        <v>31.705045200000001</v>
      </c>
      <c r="K67" s="107"/>
      <c r="L67" s="107"/>
      <c r="M67" s="107"/>
      <c r="N67" s="107"/>
      <c r="O67" s="107"/>
      <c r="P67" s="110"/>
      <c r="Q67" s="110"/>
      <c r="R67" s="110"/>
      <c r="S67" s="110"/>
      <c r="T67" s="110"/>
      <c r="U67" s="115"/>
    </row>
    <row r="68" spans="1:22" ht="25.5" customHeight="1">
      <c r="A68" s="118"/>
      <c r="B68" s="110"/>
      <c r="C68" s="110"/>
      <c r="D68" s="110"/>
      <c r="E68" s="110"/>
      <c r="F68" s="110"/>
      <c r="G68" s="110"/>
      <c r="H68" s="110"/>
      <c r="I68" s="93" t="s">
        <v>145</v>
      </c>
      <c r="J68" s="79">
        <v>56.091362500000002</v>
      </c>
      <c r="K68" s="107"/>
      <c r="L68" s="107"/>
      <c r="M68" s="107"/>
      <c r="N68" s="107"/>
      <c r="O68" s="107"/>
      <c r="P68" s="110"/>
      <c r="Q68" s="110"/>
      <c r="R68" s="110"/>
      <c r="S68" s="110"/>
      <c r="T68" s="110"/>
      <c r="U68" s="115"/>
    </row>
    <row r="69" spans="1:22" ht="25.5" customHeight="1">
      <c r="A69" s="118"/>
      <c r="B69" s="110"/>
      <c r="C69" s="110"/>
      <c r="D69" s="110"/>
      <c r="E69" s="110"/>
      <c r="F69" s="110"/>
      <c r="G69" s="110"/>
      <c r="H69" s="110"/>
      <c r="I69" s="93" t="s">
        <v>146</v>
      </c>
      <c r="J69" s="79">
        <v>2.4436871</v>
      </c>
      <c r="K69" s="107"/>
      <c r="L69" s="107"/>
      <c r="M69" s="107"/>
      <c r="N69" s="107"/>
      <c r="O69" s="107"/>
      <c r="P69" s="110"/>
      <c r="Q69" s="110"/>
      <c r="R69" s="110"/>
      <c r="S69" s="110"/>
      <c r="T69" s="110"/>
      <c r="U69" s="115"/>
    </row>
    <row r="70" spans="1:22" ht="14.45" customHeight="1">
      <c r="A70" s="118"/>
      <c r="B70" s="110"/>
      <c r="C70" s="110"/>
      <c r="D70" s="110"/>
      <c r="E70" s="110"/>
      <c r="F70" s="110"/>
      <c r="G70" s="110"/>
      <c r="H70" s="110"/>
      <c r="I70" s="93" t="s">
        <v>147</v>
      </c>
      <c r="J70" s="79">
        <v>91.785380600000011</v>
      </c>
      <c r="K70" s="107"/>
      <c r="L70" s="107"/>
      <c r="M70" s="107"/>
      <c r="N70" s="107"/>
      <c r="O70" s="107"/>
      <c r="P70" s="110"/>
      <c r="Q70" s="110"/>
      <c r="R70" s="110"/>
      <c r="S70" s="110"/>
      <c r="T70" s="110"/>
      <c r="U70" s="115"/>
    </row>
    <row r="71" spans="1:22" ht="14.45" customHeight="1">
      <c r="A71" s="118"/>
      <c r="B71" s="110"/>
      <c r="C71" s="110"/>
      <c r="D71" s="110"/>
      <c r="E71" s="110"/>
      <c r="F71" s="110"/>
      <c r="G71" s="110"/>
      <c r="H71" s="110"/>
      <c r="I71" s="93" t="s">
        <v>148</v>
      </c>
      <c r="J71" s="79">
        <v>91.785380600000011</v>
      </c>
      <c r="K71" s="107"/>
      <c r="L71" s="107"/>
      <c r="M71" s="107"/>
      <c r="N71" s="107"/>
      <c r="O71" s="107"/>
      <c r="P71" s="110"/>
      <c r="Q71" s="110"/>
      <c r="R71" s="110"/>
      <c r="S71" s="110"/>
      <c r="T71" s="110"/>
      <c r="U71" s="115"/>
    </row>
    <row r="72" spans="1:22" ht="25.5" customHeight="1">
      <c r="A72" s="118"/>
      <c r="B72" s="110"/>
      <c r="C72" s="110"/>
      <c r="D72" s="110"/>
      <c r="E72" s="110"/>
      <c r="F72" s="110"/>
      <c r="G72" s="110"/>
      <c r="H72" s="110"/>
      <c r="I72" s="93" t="s">
        <v>149</v>
      </c>
      <c r="J72" s="79">
        <v>0.35699999999999998</v>
      </c>
      <c r="K72" s="107"/>
      <c r="L72" s="107"/>
      <c r="M72" s="107"/>
      <c r="N72" s="107"/>
      <c r="O72" s="107"/>
      <c r="P72" s="110"/>
      <c r="Q72" s="110"/>
      <c r="R72" s="110"/>
      <c r="S72" s="110"/>
      <c r="T72" s="110"/>
      <c r="U72" s="115"/>
    </row>
    <row r="73" spans="1:22" ht="14.45" customHeight="1">
      <c r="A73" s="147"/>
      <c r="B73" s="112"/>
      <c r="C73" s="112"/>
      <c r="D73" s="112"/>
      <c r="E73" s="112"/>
      <c r="F73" s="112"/>
      <c r="G73" s="112"/>
      <c r="H73" s="112"/>
      <c r="I73" s="93" t="s">
        <v>150</v>
      </c>
      <c r="J73" s="79">
        <v>11.668419999999999</v>
      </c>
      <c r="K73" s="107"/>
      <c r="L73" s="107"/>
      <c r="M73" s="107"/>
      <c r="N73" s="107"/>
      <c r="O73" s="107"/>
      <c r="P73" s="110"/>
      <c r="Q73" s="110"/>
      <c r="R73" s="110"/>
      <c r="S73" s="110"/>
      <c r="T73" s="110"/>
      <c r="U73" s="115"/>
    </row>
    <row r="74" spans="1:22" ht="15.75" customHeight="1" thickBot="1">
      <c r="A74" s="82"/>
      <c r="B74" s="90"/>
      <c r="C74" s="90"/>
      <c r="D74" s="91"/>
      <c r="E74" s="91"/>
      <c r="F74" s="91"/>
      <c r="G74" s="91"/>
      <c r="H74" s="91"/>
      <c r="I74" s="83" t="s">
        <v>72</v>
      </c>
      <c r="J74" s="90">
        <v>534.15989509999997</v>
      </c>
      <c r="K74" s="83" t="s">
        <v>72</v>
      </c>
      <c r="L74" s="90">
        <v>0</v>
      </c>
      <c r="M74" s="83" t="s">
        <v>72</v>
      </c>
      <c r="N74" s="90">
        <v>0</v>
      </c>
      <c r="O74" s="108"/>
      <c r="P74" s="111"/>
      <c r="Q74" s="111"/>
      <c r="R74" s="111"/>
      <c r="S74" s="111"/>
      <c r="T74" s="111"/>
      <c r="U74" s="116"/>
    </row>
    <row r="75" spans="1:22" ht="15" customHeight="1">
      <c r="A75" s="159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1"/>
    </row>
    <row r="76" spans="1:22" ht="15" customHeight="1" thickBot="1">
      <c r="A76" s="162" t="s">
        <v>183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4"/>
      <c r="V76" s="66"/>
    </row>
    <row r="77" spans="1:22" s="66" customFormat="1" ht="15" customHeight="1" thickBot="1">
      <c r="A77" s="120" t="s">
        <v>1</v>
      </c>
      <c r="B77" s="125" t="s">
        <v>184</v>
      </c>
      <c r="C77" s="126"/>
      <c r="D77" s="120" t="s">
        <v>2</v>
      </c>
      <c r="E77" s="120" t="s">
        <v>3</v>
      </c>
      <c r="F77" s="141" t="s">
        <v>199</v>
      </c>
      <c r="G77" s="143" t="s">
        <v>200</v>
      </c>
      <c r="H77" s="143" t="s">
        <v>201</v>
      </c>
      <c r="I77" s="132" t="s">
        <v>4</v>
      </c>
      <c r="J77" s="138"/>
      <c r="K77" s="138"/>
      <c r="L77" s="138"/>
      <c r="M77" s="138"/>
      <c r="N77" s="133"/>
      <c r="O77" s="120" t="s">
        <v>205</v>
      </c>
      <c r="P77" s="120" t="s">
        <v>85</v>
      </c>
      <c r="Q77" s="120" t="s">
        <v>189</v>
      </c>
      <c r="R77" s="120" t="s">
        <v>75</v>
      </c>
      <c r="S77" s="120" t="s">
        <v>15</v>
      </c>
      <c r="T77" s="134" t="s">
        <v>76</v>
      </c>
      <c r="U77" s="136" t="s">
        <v>5</v>
      </c>
    </row>
    <row r="78" spans="1:22" s="66" customFormat="1" ht="55.5" customHeight="1" thickBot="1">
      <c r="A78" s="121"/>
      <c r="B78" s="127"/>
      <c r="C78" s="128"/>
      <c r="D78" s="121"/>
      <c r="E78" s="121"/>
      <c r="F78" s="142"/>
      <c r="G78" s="143"/>
      <c r="H78" s="143"/>
      <c r="I78" s="132" t="s">
        <v>185</v>
      </c>
      <c r="J78" s="133"/>
      <c r="K78" s="132" t="s">
        <v>6</v>
      </c>
      <c r="L78" s="133"/>
      <c r="M78" s="132" t="s">
        <v>7</v>
      </c>
      <c r="N78" s="133"/>
      <c r="O78" s="121"/>
      <c r="P78" s="121"/>
      <c r="Q78" s="121"/>
      <c r="R78" s="121"/>
      <c r="S78" s="121"/>
      <c r="T78" s="135"/>
      <c r="U78" s="137"/>
    </row>
    <row r="79" spans="1:22" ht="15" customHeight="1" thickBot="1">
      <c r="A79" s="67"/>
      <c r="B79" s="68" t="s">
        <v>74</v>
      </c>
      <c r="C79" s="68" t="s">
        <v>186</v>
      </c>
      <c r="D79" s="69"/>
      <c r="E79" s="69"/>
      <c r="F79" s="70" t="s">
        <v>202</v>
      </c>
      <c r="G79" s="70"/>
      <c r="H79" s="70"/>
      <c r="I79" s="68" t="s">
        <v>8</v>
      </c>
      <c r="J79" s="68" t="s">
        <v>77</v>
      </c>
      <c r="K79" s="68" t="s">
        <v>8</v>
      </c>
      <c r="L79" s="68" t="s">
        <v>73</v>
      </c>
      <c r="M79" s="68" t="s">
        <v>8</v>
      </c>
      <c r="N79" s="67" t="s">
        <v>9</v>
      </c>
      <c r="O79" s="67"/>
      <c r="P79" s="69"/>
      <c r="Q79" s="69"/>
      <c r="R79" s="69"/>
      <c r="S79" s="71"/>
      <c r="T79" s="69"/>
      <c r="U79" s="69"/>
      <c r="V79" s="66"/>
    </row>
    <row r="80" spans="1:22" ht="28.15" customHeight="1" thickBot="1">
      <c r="A80" s="73">
        <v>1</v>
      </c>
      <c r="B80" s="73">
        <v>2</v>
      </c>
      <c r="C80" s="73">
        <v>3</v>
      </c>
      <c r="D80" s="73">
        <v>4</v>
      </c>
      <c r="E80" s="73">
        <v>5</v>
      </c>
      <c r="F80" s="74">
        <v>6</v>
      </c>
      <c r="G80" s="74" t="s">
        <v>203</v>
      </c>
      <c r="H80" s="74" t="s">
        <v>204</v>
      </c>
      <c r="I80" s="132" t="s">
        <v>187</v>
      </c>
      <c r="J80" s="133"/>
      <c r="K80" s="139">
        <v>7</v>
      </c>
      <c r="L80" s="140"/>
      <c r="M80" s="139">
        <v>8</v>
      </c>
      <c r="N80" s="140"/>
      <c r="O80" s="75"/>
      <c r="P80" s="73">
        <v>9</v>
      </c>
      <c r="Q80" s="76" t="s">
        <v>191</v>
      </c>
      <c r="R80" s="73">
        <v>11</v>
      </c>
      <c r="S80" s="73" t="s">
        <v>190</v>
      </c>
      <c r="T80" s="73">
        <v>12</v>
      </c>
      <c r="U80" s="73">
        <v>13</v>
      </c>
      <c r="V80" s="66"/>
    </row>
    <row r="81" spans="1:22" s="102" customFormat="1" ht="100.5" customHeight="1" thickBot="1">
      <c r="A81" s="97" t="s">
        <v>65</v>
      </c>
      <c r="B81" s="157">
        <v>6891.82</v>
      </c>
      <c r="C81" s="158"/>
      <c r="D81" s="98">
        <v>0</v>
      </c>
      <c r="E81" s="99">
        <v>0</v>
      </c>
      <c r="F81" s="99"/>
      <c r="G81" s="99">
        <v>0</v>
      </c>
      <c r="H81" s="99">
        <v>0</v>
      </c>
      <c r="I81" s="100" t="s">
        <v>198</v>
      </c>
      <c r="J81" s="99">
        <v>8178.6343636999991</v>
      </c>
      <c r="K81" s="98" t="s">
        <v>84</v>
      </c>
      <c r="L81" s="98" t="s">
        <v>84</v>
      </c>
      <c r="M81" s="98" t="s">
        <v>84</v>
      </c>
      <c r="N81" s="98" t="s">
        <v>84</v>
      </c>
      <c r="O81" s="98">
        <v>0</v>
      </c>
      <c r="P81" s="98">
        <v>124.491398</v>
      </c>
      <c r="Q81" s="98">
        <f>B81+D81+E81-J81-P81</f>
        <v>-1411.3057616999995</v>
      </c>
      <c r="R81" s="98">
        <v>2613.1524718999999</v>
      </c>
      <c r="S81" s="98">
        <v>10916.2782336</v>
      </c>
      <c r="T81" s="98">
        <v>9732.5636356999967</v>
      </c>
      <c r="U81" s="101" t="s">
        <v>164</v>
      </c>
    </row>
    <row r="82" spans="1:22" ht="51.75" thickBot="1">
      <c r="A82" s="97" t="s">
        <v>66</v>
      </c>
      <c r="B82" s="157">
        <v>3512.14</v>
      </c>
      <c r="C82" s="158"/>
      <c r="D82" s="98">
        <v>0</v>
      </c>
      <c r="E82" s="99">
        <v>0</v>
      </c>
      <c r="F82" s="99"/>
      <c r="G82" s="99">
        <v>0</v>
      </c>
      <c r="H82" s="99">
        <v>0</v>
      </c>
      <c r="I82" s="100" t="s">
        <v>198</v>
      </c>
      <c r="J82" s="99">
        <v>7723.11</v>
      </c>
      <c r="K82" s="98" t="s">
        <v>84</v>
      </c>
      <c r="L82" s="98" t="s">
        <v>84</v>
      </c>
      <c r="M82" s="98" t="s">
        <v>84</v>
      </c>
      <c r="N82" s="98" t="s">
        <v>84</v>
      </c>
      <c r="O82" s="98">
        <v>0</v>
      </c>
      <c r="P82" s="98">
        <v>53.998800000000003</v>
      </c>
      <c r="Q82" s="98">
        <f>B82+D82+E82-J82-P82</f>
        <v>-4264.9687999999996</v>
      </c>
      <c r="R82" s="98">
        <v>3106.7663602999996</v>
      </c>
      <c r="S82" s="98">
        <v>10883.875160299998</v>
      </c>
      <c r="T82" s="98">
        <v>9125.9509227000053</v>
      </c>
      <c r="U82" s="101" t="s">
        <v>181</v>
      </c>
      <c r="V82" s="89"/>
    </row>
    <row r="83" spans="1:22" ht="18.600000000000001" customHeight="1">
      <c r="A83" s="165" t="s">
        <v>67</v>
      </c>
      <c r="B83" s="151">
        <v>481.32</v>
      </c>
      <c r="C83" s="152"/>
      <c r="D83" s="168">
        <v>0</v>
      </c>
      <c r="E83" s="168">
        <v>0</v>
      </c>
      <c r="F83" s="168"/>
      <c r="G83" s="168">
        <v>0</v>
      </c>
      <c r="H83" s="168">
        <v>0</v>
      </c>
      <c r="I83" s="168" t="s">
        <v>198</v>
      </c>
      <c r="J83" s="168">
        <v>1385.37</v>
      </c>
      <c r="K83" s="168" t="s">
        <v>84</v>
      </c>
      <c r="L83" s="168" t="s">
        <v>84</v>
      </c>
      <c r="M83" s="168" t="s">
        <v>84</v>
      </c>
      <c r="N83" s="168" t="s">
        <v>84</v>
      </c>
      <c r="O83" s="168">
        <v>0</v>
      </c>
      <c r="P83" s="168">
        <f>141.3+71.75+52.3</f>
        <v>265.35000000000002</v>
      </c>
      <c r="Q83" s="168">
        <f>B83-J83-P83</f>
        <v>-1169.4000000000001</v>
      </c>
      <c r="R83" s="168">
        <v>809.67</v>
      </c>
      <c r="S83" s="168">
        <f>J83+P83+R83</f>
        <v>2460.39</v>
      </c>
      <c r="T83" s="168">
        <v>1964.28</v>
      </c>
      <c r="U83" s="171" t="s">
        <v>206</v>
      </c>
    </row>
    <row r="84" spans="1:22" ht="18.600000000000001" customHeight="1">
      <c r="A84" s="166"/>
      <c r="B84" s="153"/>
      <c r="C84" s="154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72"/>
    </row>
    <row r="85" spans="1:22" ht="18.600000000000001" customHeight="1" thickBot="1">
      <c r="A85" s="167"/>
      <c r="B85" s="155"/>
      <c r="C85" s="156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3"/>
    </row>
  </sheetData>
  <mergeCells count="170">
    <mergeCell ref="R49:R60"/>
    <mergeCell ref="R62:R74"/>
    <mergeCell ref="Q83:Q85"/>
    <mergeCell ref="R83:R85"/>
    <mergeCell ref="S83:S85"/>
    <mergeCell ref="T83:T85"/>
    <mergeCell ref="U83:U85"/>
    <mergeCell ref="J83:J85"/>
    <mergeCell ref="K83:K85"/>
    <mergeCell ref="L83:L85"/>
    <mergeCell ref="M83:M85"/>
    <mergeCell ref="N83:N85"/>
    <mergeCell ref="A62:A73"/>
    <mergeCell ref="A34:A46"/>
    <mergeCell ref="O6:O7"/>
    <mergeCell ref="O77:O78"/>
    <mergeCell ref="O83:O85"/>
    <mergeCell ref="P83:P85"/>
    <mergeCell ref="D83:D85"/>
    <mergeCell ref="E83:E85"/>
    <mergeCell ref="F83:F85"/>
    <mergeCell ref="G83:G85"/>
    <mergeCell ref="H83:H85"/>
    <mergeCell ref="I83:I85"/>
    <mergeCell ref="A61:U61"/>
    <mergeCell ref="D34:D46"/>
    <mergeCell ref="E34:E46"/>
    <mergeCell ref="P34:P47"/>
    <mergeCell ref="S34:S47"/>
    <mergeCell ref="T34:T47"/>
    <mergeCell ref="U34:U47"/>
    <mergeCell ref="P49:P60"/>
    <mergeCell ref="S49:S60"/>
    <mergeCell ref="T49:T60"/>
    <mergeCell ref="U49:U60"/>
    <mergeCell ref="R34:R47"/>
    <mergeCell ref="H77:H78"/>
    <mergeCell ref="A83:A85"/>
    <mergeCell ref="Q49:Q60"/>
    <mergeCell ref="Q62:Q74"/>
    <mergeCell ref="K62:K73"/>
    <mergeCell ref="L62:L73"/>
    <mergeCell ref="M62:M73"/>
    <mergeCell ref="N62:N73"/>
    <mergeCell ref="L23:L31"/>
    <mergeCell ref="M23:M31"/>
    <mergeCell ref="N23:N31"/>
    <mergeCell ref="K23:K31"/>
    <mergeCell ref="Q23:Q32"/>
    <mergeCell ref="Q34:Q47"/>
    <mergeCell ref="K34:K46"/>
    <mergeCell ref="L34:L46"/>
    <mergeCell ref="M34:M46"/>
    <mergeCell ref="N34:N46"/>
    <mergeCell ref="A33:U33"/>
    <mergeCell ref="A48:U48"/>
    <mergeCell ref="B62:B73"/>
    <mergeCell ref="C62:C73"/>
    <mergeCell ref="D62:D73"/>
    <mergeCell ref="E62:E73"/>
    <mergeCell ref="F34:F47"/>
    <mergeCell ref="F49:F59"/>
    <mergeCell ref="B83:C85"/>
    <mergeCell ref="B82:C82"/>
    <mergeCell ref="A75:U75"/>
    <mergeCell ref="S77:S78"/>
    <mergeCell ref="I78:J78"/>
    <mergeCell ref="K78:L78"/>
    <mergeCell ref="M78:N78"/>
    <mergeCell ref="I80:J80"/>
    <mergeCell ref="K80:L80"/>
    <mergeCell ref="M80:N80"/>
    <mergeCell ref="P77:P78"/>
    <mergeCell ref="A76:U76"/>
    <mergeCell ref="A77:A78"/>
    <mergeCell ref="B77:C78"/>
    <mergeCell ref="D77:D78"/>
    <mergeCell ref="E77:E78"/>
    <mergeCell ref="I77:N77"/>
    <mergeCell ref="T77:T78"/>
    <mergeCell ref="U77:U78"/>
    <mergeCell ref="B81:C81"/>
    <mergeCell ref="F77:F78"/>
    <mergeCell ref="G77:G78"/>
    <mergeCell ref="B34:B46"/>
    <mergeCell ref="C34:C46"/>
    <mergeCell ref="B49:B60"/>
    <mergeCell ref="C49:C60"/>
    <mergeCell ref="D49:D60"/>
    <mergeCell ref="E49:E60"/>
    <mergeCell ref="A23:A32"/>
    <mergeCell ref="E23:E32"/>
    <mergeCell ref="D23:D32"/>
    <mergeCell ref="B23:B32"/>
    <mergeCell ref="C23:C32"/>
    <mergeCell ref="A10:A20"/>
    <mergeCell ref="B10:B20"/>
    <mergeCell ref="C10:C20"/>
    <mergeCell ref="D10:D20"/>
    <mergeCell ref="E10:E20"/>
    <mergeCell ref="U10:U21"/>
    <mergeCell ref="P23:P32"/>
    <mergeCell ref="S23:S32"/>
    <mergeCell ref="T23:T32"/>
    <mergeCell ref="P10:P21"/>
    <mergeCell ref="R10:R21"/>
    <mergeCell ref="R23:R32"/>
    <mergeCell ref="Q10:Q21"/>
    <mergeCell ref="M10:M20"/>
    <mergeCell ref="N10:N20"/>
    <mergeCell ref="U23:U32"/>
    <mergeCell ref="F23:F31"/>
    <mergeCell ref="E6:E7"/>
    <mergeCell ref="I6:N6"/>
    <mergeCell ref="S10:S21"/>
    <mergeCell ref="I9:J9"/>
    <mergeCell ref="K9:L9"/>
    <mergeCell ref="M9:N9"/>
    <mergeCell ref="T10:T21"/>
    <mergeCell ref="Q6:Q7"/>
    <mergeCell ref="R6:R7"/>
    <mergeCell ref="K10:K20"/>
    <mergeCell ref="L10:L20"/>
    <mergeCell ref="F6:F7"/>
    <mergeCell ref="G6:G7"/>
    <mergeCell ref="H6:H7"/>
    <mergeCell ref="F10:F20"/>
    <mergeCell ref="G10:G20"/>
    <mergeCell ref="H10:H20"/>
    <mergeCell ref="S62:S74"/>
    <mergeCell ref="T62:T74"/>
    <mergeCell ref="U62:U74"/>
    <mergeCell ref="P62:P74"/>
    <mergeCell ref="A49:A60"/>
    <mergeCell ref="Q77:Q78"/>
    <mergeCell ref="R77:R78"/>
    <mergeCell ref="A1:U1"/>
    <mergeCell ref="A2:U2"/>
    <mergeCell ref="A3:U3"/>
    <mergeCell ref="A4:U4"/>
    <mergeCell ref="A5:U5"/>
    <mergeCell ref="B6:C7"/>
    <mergeCell ref="A22:U22"/>
    <mergeCell ref="I7:J7"/>
    <mergeCell ref="K7:L7"/>
    <mergeCell ref="M7:N7"/>
    <mergeCell ref="P6:P7"/>
    <mergeCell ref="S6:S7"/>
    <mergeCell ref="T6:T7"/>
    <mergeCell ref="U6:U7"/>
    <mergeCell ref="A6:A7"/>
    <mergeCell ref="D6:D7"/>
    <mergeCell ref="F62:F73"/>
    <mergeCell ref="O62:O74"/>
    <mergeCell ref="O49:O60"/>
    <mergeCell ref="O34:O47"/>
    <mergeCell ref="O23:O32"/>
    <mergeCell ref="O10:O21"/>
    <mergeCell ref="G62:G73"/>
    <mergeCell ref="H62:H73"/>
    <mergeCell ref="G23:G32"/>
    <mergeCell ref="H23:H32"/>
    <mergeCell ref="G34:G46"/>
    <mergeCell ref="H34:H46"/>
    <mergeCell ref="G49:G60"/>
    <mergeCell ref="H49:H60"/>
    <mergeCell ref="M49:M59"/>
    <mergeCell ref="N49:N59"/>
    <mergeCell ref="K49:K59"/>
    <mergeCell ref="L49:L59"/>
  </mergeCell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rowBreaks count="3" manualBreakCount="3">
    <brk id="32" max="15" man="1"/>
    <brk id="61" max="15" man="1"/>
    <brk id="8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70"/>
  <sheetViews>
    <sheetView tabSelected="1" topLeftCell="A13" workbookViewId="0">
      <selection activeCell="D73" sqref="D73"/>
    </sheetView>
  </sheetViews>
  <sheetFormatPr defaultColWidth="8.85546875" defaultRowHeight="15"/>
  <cols>
    <col min="1" max="1" width="8.85546875" style="41"/>
    <col min="2" max="2" width="6.28515625" style="41" bestFit="1" customWidth="1"/>
    <col min="3" max="3" width="36.7109375" style="41" customWidth="1"/>
    <col min="4" max="4" width="8.85546875" style="41"/>
    <col min="5" max="5" width="12.28515625" style="41" customWidth="1"/>
    <col min="6" max="16384" width="8.85546875" style="41"/>
  </cols>
  <sheetData>
    <row r="3" spans="2:7">
      <c r="B3" s="183" t="s">
        <v>197</v>
      </c>
      <c r="C3" s="183"/>
      <c r="D3" s="183"/>
      <c r="E3" s="183"/>
      <c r="F3" s="183"/>
      <c r="G3" s="183"/>
    </row>
    <row r="4" spans="2:7">
      <c r="B4" s="176" t="s">
        <v>87</v>
      </c>
      <c r="C4" s="176"/>
      <c r="D4" s="176"/>
      <c r="E4" s="35"/>
      <c r="F4" s="34"/>
      <c r="G4" s="34"/>
    </row>
    <row r="5" spans="2:7">
      <c r="B5" s="178" t="s">
        <v>78</v>
      </c>
      <c r="C5" s="179"/>
      <c r="D5" s="179"/>
      <c r="E5" s="179"/>
      <c r="F5" s="179"/>
      <c r="G5" s="180"/>
    </row>
    <row r="6" spans="2:7" ht="26.25">
      <c r="B6" s="42" t="s">
        <v>82</v>
      </c>
      <c r="C6" s="42" t="s">
        <v>79</v>
      </c>
      <c r="D6" s="43" t="s">
        <v>80</v>
      </c>
      <c r="E6" s="43" t="s">
        <v>88</v>
      </c>
      <c r="F6" s="181" t="s">
        <v>81</v>
      </c>
      <c r="G6" s="181"/>
    </row>
    <row r="7" spans="2:7">
      <c r="B7" s="42">
        <v>1</v>
      </c>
      <c r="C7" s="38" t="s">
        <v>151</v>
      </c>
      <c r="D7" s="44">
        <v>3615</v>
      </c>
      <c r="E7" s="44">
        <v>3614.5435885000002</v>
      </c>
      <c r="F7" s="174"/>
      <c r="G7" s="175"/>
    </row>
    <row r="8" spans="2:7" ht="25.5">
      <c r="B8" s="42">
        <v>2</v>
      </c>
      <c r="C8" s="45" t="s">
        <v>152</v>
      </c>
      <c r="D8" s="46">
        <v>547.28</v>
      </c>
      <c r="E8" s="44">
        <v>525.62354970000001</v>
      </c>
      <c r="F8" s="174"/>
      <c r="G8" s="175"/>
    </row>
    <row r="9" spans="2:7">
      <c r="B9" s="42">
        <v>3</v>
      </c>
      <c r="C9" s="47" t="s">
        <v>153</v>
      </c>
      <c r="D9" s="46">
        <v>413.55</v>
      </c>
      <c r="E9" s="44">
        <v>299.15458390000003</v>
      </c>
      <c r="F9" s="174"/>
      <c r="G9" s="175"/>
    </row>
    <row r="10" spans="2:7" ht="25.5">
      <c r="B10" s="42">
        <v>4</v>
      </c>
      <c r="C10" s="38" t="s">
        <v>154</v>
      </c>
      <c r="D10" s="46">
        <v>73.62</v>
      </c>
      <c r="E10" s="44">
        <v>78.049419999999998</v>
      </c>
      <c r="F10" s="174"/>
      <c r="G10" s="175"/>
    </row>
    <row r="11" spans="2:7" ht="25.5">
      <c r="B11" s="42">
        <v>5</v>
      </c>
      <c r="C11" s="38" t="s">
        <v>155</v>
      </c>
      <c r="D11" s="46">
        <v>1322.93</v>
      </c>
      <c r="E11" s="44">
        <v>1352.0929915000002</v>
      </c>
      <c r="F11" s="174"/>
      <c r="G11" s="175"/>
    </row>
    <row r="12" spans="2:7">
      <c r="B12" s="42">
        <v>6</v>
      </c>
      <c r="C12" s="38" t="s">
        <v>156</v>
      </c>
      <c r="D12" s="46">
        <v>742.54</v>
      </c>
      <c r="E12" s="44">
        <v>750.80410269999993</v>
      </c>
      <c r="F12" s="174"/>
      <c r="G12" s="175"/>
    </row>
    <row r="13" spans="2:7" ht="25.5">
      <c r="B13" s="42">
        <v>7</v>
      </c>
      <c r="C13" s="38" t="s">
        <v>157</v>
      </c>
      <c r="D13" s="46">
        <v>123.21</v>
      </c>
      <c r="E13" s="44">
        <v>136.3410518</v>
      </c>
      <c r="F13" s="177"/>
      <c r="G13" s="177"/>
    </row>
    <row r="14" spans="2:7" ht="25.5">
      <c r="B14" s="42">
        <v>8</v>
      </c>
      <c r="C14" s="38" t="s">
        <v>158</v>
      </c>
      <c r="D14" s="46">
        <v>53.69</v>
      </c>
      <c r="E14" s="44">
        <v>62.8248751</v>
      </c>
      <c r="F14" s="184"/>
      <c r="G14" s="184"/>
    </row>
    <row r="15" spans="2:7" ht="25.5">
      <c r="B15" s="42">
        <v>9</v>
      </c>
      <c r="C15" s="48" t="s">
        <v>192</v>
      </c>
      <c r="D15" s="46">
        <v>0</v>
      </c>
      <c r="E15" s="44">
        <v>56.558390000000003</v>
      </c>
      <c r="F15" s="177" t="s">
        <v>86</v>
      </c>
      <c r="G15" s="177"/>
    </row>
    <row r="16" spans="2:7">
      <c r="B16" s="42">
        <v>10</v>
      </c>
      <c r="C16" s="48" t="s">
        <v>193</v>
      </c>
      <c r="D16" s="46">
        <v>0</v>
      </c>
      <c r="E16" s="44">
        <v>32.125346399999998</v>
      </c>
      <c r="F16" s="177" t="s">
        <v>86</v>
      </c>
      <c r="G16" s="177"/>
    </row>
    <row r="17" spans="2:11">
      <c r="B17" s="42">
        <v>11</v>
      </c>
      <c r="C17" s="48" t="s">
        <v>170</v>
      </c>
      <c r="D17" s="46">
        <v>0</v>
      </c>
      <c r="E17" s="44">
        <v>25.336032500000002</v>
      </c>
      <c r="F17" s="177" t="s">
        <v>86</v>
      </c>
      <c r="G17" s="177"/>
    </row>
    <row r="18" spans="2:11">
      <c r="B18" s="42">
        <v>12</v>
      </c>
      <c r="C18" s="48" t="s">
        <v>194</v>
      </c>
      <c r="D18" s="46">
        <v>0</v>
      </c>
      <c r="E18" s="44">
        <v>4.7048022999999999</v>
      </c>
      <c r="F18" s="177" t="s">
        <v>86</v>
      </c>
      <c r="G18" s="177"/>
    </row>
    <row r="19" spans="2:11">
      <c r="B19" s="42">
        <v>13</v>
      </c>
      <c r="C19" s="48" t="s">
        <v>195</v>
      </c>
      <c r="D19" s="46">
        <v>0</v>
      </c>
      <c r="E19" s="44">
        <v>7.7534913000000003</v>
      </c>
      <c r="F19" s="177" t="s">
        <v>86</v>
      </c>
      <c r="G19" s="177"/>
    </row>
    <row r="20" spans="2:11">
      <c r="B20" s="42">
        <v>14</v>
      </c>
      <c r="C20" s="48" t="s">
        <v>196</v>
      </c>
      <c r="D20" s="46">
        <v>0</v>
      </c>
      <c r="E20" s="44">
        <v>1.1606109</v>
      </c>
      <c r="F20" s="177" t="s">
        <v>86</v>
      </c>
      <c r="G20" s="177"/>
    </row>
    <row r="21" spans="2:11" ht="25.5">
      <c r="B21" s="42">
        <v>15</v>
      </c>
      <c r="C21" s="48" t="s">
        <v>159</v>
      </c>
      <c r="D21" s="46">
        <v>0</v>
      </c>
      <c r="E21" s="44">
        <v>4.2398100000000003</v>
      </c>
      <c r="F21" s="177" t="s">
        <v>86</v>
      </c>
      <c r="G21" s="177"/>
    </row>
    <row r="22" spans="2:11">
      <c r="B22" s="42">
        <v>16</v>
      </c>
      <c r="C22" s="48" t="s">
        <v>160</v>
      </c>
      <c r="D22" s="46">
        <v>0</v>
      </c>
      <c r="E22" s="44">
        <v>895.46398999999997</v>
      </c>
      <c r="F22" s="177" t="s">
        <v>86</v>
      </c>
      <c r="G22" s="177"/>
    </row>
    <row r="23" spans="2:11">
      <c r="B23" s="42">
        <v>17</v>
      </c>
      <c r="C23" s="48" t="s">
        <v>161</v>
      </c>
      <c r="D23" s="46">
        <v>0</v>
      </c>
      <c r="E23" s="44">
        <v>22.047360600000001</v>
      </c>
      <c r="F23" s="177" t="s">
        <v>86</v>
      </c>
      <c r="G23" s="177"/>
    </row>
    <row r="24" spans="2:11">
      <c r="B24" s="42">
        <v>18</v>
      </c>
      <c r="C24" s="48" t="s">
        <v>162</v>
      </c>
      <c r="D24" s="46">
        <v>0</v>
      </c>
      <c r="E24" s="44">
        <v>23.696275800000002</v>
      </c>
      <c r="F24" s="177" t="s">
        <v>86</v>
      </c>
      <c r="G24" s="177"/>
    </row>
    <row r="25" spans="2:11">
      <c r="B25" s="42">
        <v>19</v>
      </c>
      <c r="C25" s="48" t="s">
        <v>163</v>
      </c>
      <c r="D25" s="46">
        <v>0</v>
      </c>
      <c r="E25" s="44">
        <v>286.11409070000002</v>
      </c>
      <c r="F25" s="177" t="s">
        <v>86</v>
      </c>
      <c r="G25" s="177"/>
    </row>
    <row r="26" spans="2:11">
      <c r="B26" s="49"/>
      <c r="C26" s="58" t="s">
        <v>72</v>
      </c>
      <c r="D26" s="59">
        <v>6891.82</v>
      </c>
      <c r="E26" s="60">
        <v>8178.6343637000009</v>
      </c>
      <c r="F26" s="177"/>
      <c r="G26" s="177"/>
    </row>
    <row r="28" spans="2:11">
      <c r="B28" s="56" t="s">
        <v>66</v>
      </c>
      <c r="C28" s="56"/>
      <c r="D28" s="56"/>
      <c r="E28" s="35"/>
      <c r="F28" s="34"/>
    </row>
    <row r="29" spans="2:11" s="36" customFormat="1" ht="34.15" customHeight="1">
      <c r="B29" s="46" t="s">
        <v>82</v>
      </c>
      <c r="C29" s="46" t="s">
        <v>79</v>
      </c>
      <c r="D29" s="57" t="s">
        <v>80</v>
      </c>
      <c r="E29" s="57" t="s">
        <v>88</v>
      </c>
      <c r="F29" s="174" t="s">
        <v>81</v>
      </c>
      <c r="G29" s="175"/>
      <c r="J29" s="53"/>
      <c r="K29" s="54"/>
    </row>
    <row r="30" spans="2:11" s="37" customFormat="1" ht="26.45" customHeight="1">
      <c r="B30" s="46">
        <v>1</v>
      </c>
      <c r="C30" s="39" t="s">
        <v>151</v>
      </c>
      <c r="D30" s="44">
        <v>208</v>
      </c>
      <c r="E30" s="44">
        <v>3917.8409369000001</v>
      </c>
      <c r="F30" s="174"/>
      <c r="G30" s="175"/>
      <c r="K30" s="55"/>
    </row>
    <row r="31" spans="2:11" s="36" customFormat="1" ht="12.75">
      <c r="B31" s="46">
        <v>2</v>
      </c>
      <c r="C31" s="50" t="s">
        <v>153</v>
      </c>
      <c r="D31" s="44">
        <v>1361</v>
      </c>
      <c r="E31" s="44">
        <v>86.215919999999997</v>
      </c>
      <c r="F31" s="174"/>
      <c r="G31" s="175"/>
      <c r="J31" s="53"/>
      <c r="K31" s="54"/>
    </row>
    <row r="32" spans="2:11" s="36" customFormat="1" ht="12.75">
      <c r="B32" s="46">
        <v>3</v>
      </c>
      <c r="C32" s="39" t="s">
        <v>156</v>
      </c>
      <c r="D32" s="44">
        <v>6</v>
      </c>
      <c r="E32" s="44">
        <v>6.2957714999999999</v>
      </c>
      <c r="F32" s="174"/>
      <c r="G32" s="175"/>
      <c r="J32" s="53"/>
      <c r="K32" s="54"/>
    </row>
    <row r="33" spans="2:11" s="36" customFormat="1" ht="25.5">
      <c r="B33" s="46">
        <v>4</v>
      </c>
      <c r="C33" s="38" t="s">
        <v>158</v>
      </c>
      <c r="D33" s="44">
        <v>3</v>
      </c>
      <c r="E33" s="44">
        <v>2.2906444000000001</v>
      </c>
      <c r="F33" s="174"/>
      <c r="G33" s="175"/>
      <c r="J33" s="53"/>
      <c r="K33" s="54"/>
    </row>
    <row r="34" spans="2:11" s="36" customFormat="1" ht="25.5">
      <c r="B34" s="46">
        <v>5</v>
      </c>
      <c r="C34" s="39" t="s">
        <v>165</v>
      </c>
      <c r="D34" s="44">
        <v>85.99</v>
      </c>
      <c r="E34" s="44">
        <v>96.345309499999999</v>
      </c>
      <c r="F34" s="174"/>
      <c r="G34" s="175"/>
      <c r="J34" s="53"/>
      <c r="K34" s="54"/>
    </row>
    <row r="35" spans="2:11" s="36" customFormat="1" ht="25.5">
      <c r="B35" s="46">
        <v>6</v>
      </c>
      <c r="C35" s="39" t="s">
        <v>166</v>
      </c>
      <c r="D35" s="44">
        <v>948</v>
      </c>
      <c r="E35" s="44">
        <v>947.49590999999998</v>
      </c>
      <c r="F35" s="174"/>
      <c r="G35" s="175"/>
      <c r="J35" s="53"/>
      <c r="K35" s="54"/>
    </row>
    <row r="36" spans="2:11" s="36" customFormat="1" ht="25.5">
      <c r="B36" s="46">
        <v>7</v>
      </c>
      <c r="C36" s="40" t="s">
        <v>167</v>
      </c>
      <c r="D36" s="44">
        <v>896</v>
      </c>
      <c r="E36" s="44">
        <v>0</v>
      </c>
      <c r="F36" s="174" t="s">
        <v>169</v>
      </c>
      <c r="G36" s="175"/>
      <c r="J36" s="53"/>
      <c r="K36" s="54"/>
    </row>
    <row r="37" spans="2:11" s="36" customFormat="1" ht="12.75">
      <c r="B37" s="46">
        <v>8</v>
      </c>
      <c r="C37" s="51" t="s">
        <v>168</v>
      </c>
      <c r="D37" s="44">
        <v>4.1500000000000004</v>
      </c>
      <c r="E37" s="44">
        <v>5.3664900000000015</v>
      </c>
      <c r="F37" s="174"/>
      <c r="G37" s="175"/>
      <c r="J37" s="53"/>
      <c r="K37" s="54"/>
    </row>
    <row r="38" spans="2:11" s="36" customFormat="1" ht="12.75">
      <c r="B38" s="46">
        <v>11</v>
      </c>
      <c r="C38" s="39" t="s">
        <v>172</v>
      </c>
      <c r="D38" s="46">
        <v>0</v>
      </c>
      <c r="E38" s="44">
        <v>112.46516650000001</v>
      </c>
      <c r="F38" s="174" t="s">
        <v>173</v>
      </c>
      <c r="G38" s="175"/>
      <c r="J38" s="53"/>
      <c r="K38" s="54"/>
    </row>
    <row r="39" spans="2:11">
      <c r="B39" s="46">
        <v>9</v>
      </c>
      <c r="C39" s="39" t="s">
        <v>170</v>
      </c>
      <c r="D39" s="46">
        <v>0</v>
      </c>
      <c r="E39" s="44">
        <v>39.328678799999999</v>
      </c>
      <c r="F39" s="174" t="s">
        <v>86</v>
      </c>
      <c r="G39" s="175"/>
    </row>
    <row r="40" spans="2:11" ht="25.5">
      <c r="B40" s="46">
        <v>10</v>
      </c>
      <c r="C40" s="39" t="s">
        <v>171</v>
      </c>
      <c r="D40" s="46">
        <v>0</v>
      </c>
      <c r="E40" s="44">
        <v>1479.5252852000001</v>
      </c>
      <c r="F40" s="174" t="s">
        <v>86</v>
      </c>
      <c r="G40" s="175"/>
    </row>
    <row r="41" spans="2:11" ht="25.5">
      <c r="B41" s="46">
        <v>12</v>
      </c>
      <c r="C41" s="39" t="s">
        <v>174</v>
      </c>
      <c r="D41" s="46">
        <v>0</v>
      </c>
      <c r="E41" s="44">
        <v>36.246950599999998</v>
      </c>
      <c r="F41" s="174" t="s">
        <v>86</v>
      </c>
      <c r="G41" s="175"/>
    </row>
    <row r="42" spans="2:11">
      <c r="B42" s="46">
        <v>13</v>
      </c>
      <c r="C42" s="39" t="s">
        <v>175</v>
      </c>
      <c r="D42" s="46">
        <v>0</v>
      </c>
      <c r="E42" s="44">
        <v>661.44188999999994</v>
      </c>
      <c r="F42" s="174" t="s">
        <v>86</v>
      </c>
      <c r="G42" s="175"/>
    </row>
    <row r="43" spans="2:11">
      <c r="B43" s="46">
        <v>14</v>
      </c>
      <c r="C43" s="39" t="s">
        <v>176</v>
      </c>
      <c r="D43" s="46">
        <v>0</v>
      </c>
      <c r="E43" s="44">
        <v>34.613309999999998</v>
      </c>
      <c r="F43" s="174" t="s">
        <v>86</v>
      </c>
      <c r="G43" s="175"/>
    </row>
    <row r="44" spans="2:11">
      <c r="B44" s="46">
        <v>15</v>
      </c>
      <c r="C44" s="39" t="s">
        <v>177</v>
      </c>
      <c r="D44" s="46">
        <v>0</v>
      </c>
      <c r="E44" s="44">
        <v>78.649349999999998</v>
      </c>
      <c r="F44" s="174" t="s">
        <v>86</v>
      </c>
      <c r="G44" s="175"/>
    </row>
    <row r="45" spans="2:11" ht="25.5">
      <c r="B45" s="46">
        <v>16</v>
      </c>
      <c r="C45" s="39" t="s">
        <v>178</v>
      </c>
      <c r="D45" s="46">
        <v>0</v>
      </c>
      <c r="E45" s="44">
        <v>49.22775</v>
      </c>
      <c r="F45" s="174" t="s">
        <v>86</v>
      </c>
      <c r="G45" s="175"/>
    </row>
    <row r="46" spans="2:11">
      <c r="B46" s="46">
        <v>17</v>
      </c>
      <c r="C46" s="39" t="s">
        <v>163</v>
      </c>
      <c r="D46" s="46">
        <v>0</v>
      </c>
      <c r="E46" s="44">
        <v>150.87674000000001</v>
      </c>
      <c r="F46" s="174" t="s">
        <v>86</v>
      </c>
      <c r="G46" s="175"/>
    </row>
    <row r="47" spans="2:11">
      <c r="B47" s="46">
        <v>18</v>
      </c>
      <c r="C47" s="39" t="s">
        <v>179</v>
      </c>
      <c r="D47" s="46">
        <v>0</v>
      </c>
      <c r="E47" s="44">
        <v>17.7378</v>
      </c>
      <c r="F47" s="174" t="s">
        <v>86</v>
      </c>
      <c r="G47" s="175"/>
    </row>
    <row r="48" spans="2:11">
      <c r="B48" s="46">
        <v>19</v>
      </c>
      <c r="C48" s="39" t="s">
        <v>180</v>
      </c>
      <c r="D48" s="46">
        <v>0</v>
      </c>
      <c r="E48" s="44">
        <v>1.1432793999999999</v>
      </c>
      <c r="F48" s="174" t="s">
        <v>86</v>
      </c>
      <c r="G48" s="175"/>
    </row>
    <row r="49" spans="2:7">
      <c r="B49" s="49"/>
      <c r="C49" s="58" t="s">
        <v>72</v>
      </c>
      <c r="D49" s="59">
        <v>3512.14</v>
      </c>
      <c r="E49" s="60">
        <v>7723.1071827999995</v>
      </c>
      <c r="F49" s="174"/>
      <c r="G49" s="175"/>
    </row>
    <row r="51" spans="2:7">
      <c r="B51" s="182" t="s">
        <v>67</v>
      </c>
      <c r="C51" s="182"/>
      <c r="D51" s="182"/>
      <c r="E51" s="52"/>
      <c r="F51" s="36"/>
    </row>
    <row r="52" spans="2:7" ht="25.5">
      <c r="B52" s="46" t="s">
        <v>82</v>
      </c>
      <c r="C52" s="63" t="s">
        <v>79</v>
      </c>
      <c r="D52" s="61" t="s">
        <v>80</v>
      </c>
      <c r="E52" s="61" t="s">
        <v>88</v>
      </c>
      <c r="F52" s="177" t="s">
        <v>88</v>
      </c>
      <c r="G52" s="177"/>
    </row>
    <row r="53" spans="2:7" ht="38.25">
      <c r="B53" s="39">
        <v>1</v>
      </c>
      <c r="C53" s="62" t="s">
        <v>207</v>
      </c>
      <c r="D53" s="44">
        <v>125</v>
      </c>
      <c r="E53" s="64">
        <v>181.36757269999998</v>
      </c>
      <c r="F53" s="177"/>
      <c r="G53" s="177"/>
    </row>
    <row r="54" spans="2:7">
      <c r="B54" s="39">
        <v>2</v>
      </c>
      <c r="C54" s="62" t="s">
        <v>182</v>
      </c>
      <c r="D54" s="44">
        <v>49.79</v>
      </c>
      <c r="E54" s="64">
        <v>54.779012999999999</v>
      </c>
      <c r="F54" s="177"/>
      <c r="G54" s="177"/>
    </row>
    <row r="55" spans="2:7" ht="25.5">
      <c r="B55" s="39">
        <v>3</v>
      </c>
      <c r="C55" s="62" t="s">
        <v>208</v>
      </c>
      <c r="D55" s="44">
        <v>148.5</v>
      </c>
      <c r="E55" s="64">
        <f>258.7115572+0.02446</f>
        <v>258.73601719999999</v>
      </c>
      <c r="F55" s="177"/>
      <c r="G55" s="177"/>
    </row>
    <row r="56" spans="2:7" ht="38.25">
      <c r="B56" s="39">
        <v>4</v>
      </c>
      <c r="C56" s="62" t="s">
        <v>209</v>
      </c>
      <c r="D56" s="44">
        <v>45</v>
      </c>
      <c r="E56" s="64">
        <v>27.473642999999999</v>
      </c>
      <c r="F56" s="177"/>
      <c r="G56" s="177"/>
    </row>
    <row r="57" spans="2:7" ht="25.5">
      <c r="B57" s="39">
        <v>5</v>
      </c>
      <c r="C57" s="62" t="s">
        <v>210</v>
      </c>
      <c r="D57" s="44">
        <v>8</v>
      </c>
      <c r="E57" s="64">
        <v>6.1020000000000003</v>
      </c>
      <c r="F57" s="177"/>
      <c r="G57" s="177"/>
    </row>
    <row r="58" spans="2:7" ht="25.5">
      <c r="B58" s="39">
        <v>6</v>
      </c>
      <c r="C58" s="62" t="s">
        <v>211</v>
      </c>
      <c r="D58" s="44">
        <v>0</v>
      </c>
      <c r="E58" s="64">
        <v>2.6606573</v>
      </c>
      <c r="F58" s="177" t="s">
        <v>212</v>
      </c>
      <c r="G58" s="177" t="s">
        <v>212</v>
      </c>
    </row>
    <row r="59" spans="2:7" ht="25.5">
      <c r="B59" s="39">
        <v>7</v>
      </c>
      <c r="C59" s="62" t="s">
        <v>213</v>
      </c>
      <c r="D59" s="44">
        <v>18</v>
      </c>
      <c r="E59" s="64">
        <v>26.568127999999998</v>
      </c>
      <c r="F59" s="177"/>
      <c r="G59" s="177"/>
    </row>
    <row r="60" spans="2:7">
      <c r="B60" s="39">
        <v>8</v>
      </c>
      <c r="C60" s="62" t="s">
        <v>214</v>
      </c>
      <c r="D60" s="44">
        <v>0</v>
      </c>
      <c r="E60" s="64">
        <v>26.611879999999999</v>
      </c>
      <c r="F60" s="177" t="s">
        <v>215</v>
      </c>
      <c r="G60" s="177" t="s">
        <v>215</v>
      </c>
    </row>
    <row r="61" spans="2:7" ht="25.5">
      <c r="B61" s="39">
        <v>9</v>
      </c>
      <c r="C61" s="62" t="s">
        <v>216</v>
      </c>
      <c r="D61" s="44">
        <v>0</v>
      </c>
      <c r="E61" s="64">
        <v>77.333077000000003</v>
      </c>
      <c r="F61" s="177" t="s">
        <v>217</v>
      </c>
      <c r="G61" s="177" t="s">
        <v>217</v>
      </c>
    </row>
    <row r="62" spans="2:7" ht="25.5">
      <c r="B62" s="39">
        <v>10</v>
      </c>
      <c r="C62" s="62" t="s">
        <v>218</v>
      </c>
      <c r="D62" s="44">
        <v>0</v>
      </c>
      <c r="E62" s="64">
        <v>133.08248</v>
      </c>
      <c r="F62" s="177" t="s">
        <v>219</v>
      </c>
      <c r="G62" s="177" t="s">
        <v>219</v>
      </c>
    </row>
    <row r="63" spans="2:7">
      <c r="B63" s="39">
        <v>11</v>
      </c>
      <c r="C63" s="62"/>
      <c r="D63" s="44"/>
      <c r="E63" s="64">
        <f>SUM(E53:E62)</f>
        <v>794.71446820000006</v>
      </c>
      <c r="F63" s="177"/>
      <c r="G63" s="177"/>
    </row>
    <row r="64" spans="2:7">
      <c r="B64" s="39">
        <v>12</v>
      </c>
      <c r="C64" s="62" t="s">
        <v>175</v>
      </c>
      <c r="D64" s="44">
        <v>0</v>
      </c>
      <c r="E64" s="64">
        <v>225.40074000000001</v>
      </c>
      <c r="F64" s="177" t="s">
        <v>86</v>
      </c>
      <c r="G64" s="177" t="s">
        <v>86</v>
      </c>
    </row>
    <row r="65" spans="2:7">
      <c r="B65" s="39">
        <v>13</v>
      </c>
      <c r="C65" s="62" t="s">
        <v>220</v>
      </c>
      <c r="D65" s="44">
        <v>0</v>
      </c>
      <c r="E65" s="64">
        <v>3.4249100000000001</v>
      </c>
      <c r="F65" s="177" t="s">
        <v>86</v>
      </c>
      <c r="G65" s="177" t="s">
        <v>86</v>
      </c>
    </row>
    <row r="66" spans="2:7">
      <c r="B66" s="39">
        <v>14</v>
      </c>
      <c r="C66" s="62" t="s">
        <v>221</v>
      </c>
      <c r="D66" s="44">
        <v>0</v>
      </c>
      <c r="E66" s="64">
        <v>4.050675</v>
      </c>
      <c r="F66" s="177" t="s">
        <v>86</v>
      </c>
      <c r="G66" s="177" t="s">
        <v>86</v>
      </c>
    </row>
    <row r="67" spans="2:7">
      <c r="B67" s="39">
        <v>15</v>
      </c>
      <c r="C67" s="62" t="s">
        <v>222</v>
      </c>
      <c r="D67" s="44">
        <v>0</v>
      </c>
      <c r="E67" s="64">
        <f>94.2048009-1.58</f>
        <v>92.624800899999997</v>
      </c>
      <c r="F67" s="177" t="s">
        <v>86</v>
      </c>
      <c r="G67" s="177" t="s">
        <v>86</v>
      </c>
    </row>
    <row r="68" spans="2:7">
      <c r="B68" s="39">
        <v>16</v>
      </c>
      <c r="C68" s="62" t="s">
        <v>223</v>
      </c>
      <c r="D68" s="44">
        <v>0</v>
      </c>
      <c r="E68" s="64">
        <v>265.15805180000001</v>
      </c>
      <c r="F68" s="177" t="s">
        <v>86</v>
      </c>
      <c r="G68" s="177" t="s">
        <v>86</v>
      </c>
    </row>
    <row r="69" spans="2:7">
      <c r="B69" s="39">
        <v>17</v>
      </c>
      <c r="C69" s="62"/>
      <c r="D69" s="44">
        <v>87.03</v>
      </c>
      <c r="E69" s="64"/>
      <c r="F69" s="61"/>
      <c r="G69" s="61"/>
    </row>
    <row r="70" spans="2:7">
      <c r="B70" s="49"/>
      <c r="C70" s="58" t="s">
        <v>72</v>
      </c>
      <c r="D70" s="60">
        <f>SUM(D53:D69)</f>
        <v>481.31999999999994</v>
      </c>
      <c r="E70" s="60">
        <f>SUM(E53:E68)</f>
        <v>2180.0881141</v>
      </c>
      <c r="F70" s="177"/>
      <c r="G70" s="177"/>
    </row>
  </sheetData>
  <sheetProtection password="CC3E" sheet="1" objects="1" scenarios="1"/>
  <mergeCells count="64">
    <mergeCell ref="F68:G68"/>
    <mergeCell ref="F70:G70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B3:G3"/>
    <mergeCell ref="F37:G37"/>
    <mergeCell ref="F32:G32"/>
    <mergeCell ref="F33:G33"/>
    <mergeCell ref="F34:G34"/>
    <mergeCell ref="F35:G35"/>
    <mergeCell ref="F36:G36"/>
    <mergeCell ref="F15:G15"/>
    <mergeCell ref="F13:G13"/>
    <mergeCell ref="F14:G14"/>
    <mergeCell ref="F8:G8"/>
    <mergeCell ref="F9:G9"/>
    <mergeCell ref="F10:G10"/>
    <mergeCell ref="F11:G11"/>
    <mergeCell ref="F12:G12"/>
    <mergeCell ref="F26:G26"/>
    <mergeCell ref="B51:D51"/>
    <mergeCell ref="F30:G30"/>
    <mergeCell ref="F31:G31"/>
    <mergeCell ref="F29:G29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38:G38"/>
    <mergeCell ref="F49:G49"/>
    <mergeCell ref="B4:D4"/>
    <mergeCell ref="F23:G23"/>
    <mergeCell ref="F24:G24"/>
    <mergeCell ref="F25:G25"/>
    <mergeCell ref="F21:G21"/>
    <mergeCell ref="F22:G22"/>
    <mergeCell ref="F16:G16"/>
    <mergeCell ref="F17:G17"/>
    <mergeCell ref="F18:G18"/>
    <mergeCell ref="F19:G19"/>
    <mergeCell ref="F20:G20"/>
    <mergeCell ref="B5:G5"/>
    <mergeCell ref="F6:G6"/>
    <mergeCell ref="F7:G7"/>
  </mergeCells>
  <pageMargins left="0.70866141732283472" right="0.70866141732283472" top="0.35433070866141736" bottom="0.55118110236220474" header="0.11811023622047245" footer="0.11811023622047245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RowHeight="15"/>
  <cols>
    <col min="1" max="1" width="4.7109375" customWidth="1"/>
    <col min="2" max="2" width="33.42578125" customWidth="1"/>
    <col min="3" max="3" width="18.85546875" customWidth="1"/>
    <col min="4" max="4" width="31.5703125" customWidth="1"/>
    <col min="5" max="5" width="10" customWidth="1"/>
  </cols>
  <sheetData>
    <row r="1" spans="1:14" ht="15.75">
      <c r="A1" s="185" t="s">
        <v>17</v>
      </c>
      <c r="B1" s="185"/>
      <c r="C1" s="185"/>
      <c r="D1" s="185"/>
      <c r="E1" s="185"/>
    </row>
    <row r="2" spans="1:14" ht="39.75" customHeight="1">
      <c r="A2" s="186" t="s">
        <v>18</v>
      </c>
      <c r="B2" s="186"/>
      <c r="C2" s="186"/>
      <c r="D2" s="186"/>
      <c r="E2" s="186"/>
    </row>
    <row r="3" spans="1:14">
      <c r="A3" s="187" t="s">
        <v>62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>
      <c r="A4" s="188" t="s">
        <v>63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>
      <c r="A5" s="188" t="s">
        <v>64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5.75" thickBot="1">
      <c r="A6" s="1"/>
      <c r="B6" s="1"/>
      <c r="C6" s="1"/>
      <c r="D6" s="1"/>
      <c r="E6" s="33" t="s">
        <v>69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23</v>
      </c>
      <c r="B7" s="3" t="s">
        <v>19</v>
      </c>
      <c r="C7" s="3" t="s">
        <v>20</v>
      </c>
      <c r="D7" s="3" t="s">
        <v>21</v>
      </c>
      <c r="E7" s="3" t="s">
        <v>22</v>
      </c>
    </row>
    <row r="8" spans="1:14" ht="17.100000000000001" customHeight="1" thickBot="1">
      <c r="A8" s="11" t="s">
        <v>24</v>
      </c>
      <c r="B8" s="12" t="s">
        <v>25</v>
      </c>
      <c r="C8" s="3"/>
      <c r="D8" s="3"/>
      <c r="E8" s="3" t="s">
        <v>68</v>
      </c>
    </row>
    <row r="9" spans="1:14" ht="17.100000000000001" customHeight="1" thickBot="1">
      <c r="A9" s="8">
        <v>1</v>
      </c>
      <c r="B9" s="9" t="s">
        <v>26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27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28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29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30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31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32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33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34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35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36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37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38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39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40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41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42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43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44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45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46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47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24</v>
      </c>
      <c r="B31" s="12" t="s">
        <v>48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49</v>
      </c>
      <c r="B32" s="12" t="s">
        <v>50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51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52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53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54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55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56</v>
      </c>
      <c r="B38" s="22" t="s">
        <v>57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58</v>
      </c>
      <c r="B40" s="22" t="s">
        <v>59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60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61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BTPS</vt:lpstr>
      <vt:lpstr>Annexure</vt:lpstr>
      <vt:lpstr>XVI A_VSTPS_V</vt:lpstr>
      <vt:lpstr>Annexure!Print_Area</vt:lpstr>
      <vt:lpstr>BTPS!Print_Area</vt:lpstr>
      <vt:lpstr>BTPS!Print_Titles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2018-08-20T07:01:08Z</cp:lastPrinted>
  <dcterms:created xsi:type="dcterms:W3CDTF">2017-11-27T12:02:36Z</dcterms:created>
  <dcterms:modified xsi:type="dcterms:W3CDTF">2019-01-18T05:11:54Z</dcterms:modified>
</cp:coreProperties>
</file>